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\\AdmFSCuijk\PersonalData$\ART\Desktop\"/>
    </mc:Choice>
  </mc:AlternateContent>
  <xr:revisionPtr revIDLastSave="0" documentId="8_{D3B3505D-DEB0-4E76-9E78-DBE1586020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nderwijstijd" sheetId="1" r:id="rId1"/>
    <sheet name="leerjaar 1" sheetId="2" r:id="rId2"/>
    <sheet name="leerjaar 2" sheetId="3" r:id="rId3"/>
    <sheet name="leerjaar 3" sheetId="4" r:id="rId4"/>
    <sheet name="leerjaar 4" sheetId="5" r:id="rId5"/>
  </sheets>
  <calcPr calcId="191029"/>
  <extLst>
    <ext uri="GoogleSheetsCustomDataVersion1">
      <go:sheetsCustomData xmlns:go="http://customooxmlschemas.google.com/" r:id="rId9" roundtripDataSignature="AMtx7mjV6SNb2QgoaHpiwlALmRaN/dY/Cg=="/>
    </ext>
  </extLst>
</workbook>
</file>

<file path=xl/calcChain.xml><?xml version="1.0" encoding="utf-8"?>
<calcChain xmlns="http://schemas.openxmlformats.org/spreadsheetml/2006/main">
  <c r="AA45" i="1" l="1"/>
  <c r="AB45" i="1" s="1"/>
  <c r="N45" i="1"/>
  <c r="O45" i="1" s="1"/>
  <c r="AA33" i="1"/>
  <c r="N33" i="1"/>
  <c r="N21" i="1"/>
  <c r="N10" i="1"/>
  <c r="F15" i="5" l="1"/>
  <c r="F15" i="4"/>
  <c r="E13" i="3"/>
  <c r="E14" i="2"/>
  <c r="E15" i="5" l="1"/>
  <c r="D15" i="5"/>
  <c r="C15" i="5"/>
  <c r="B15" i="5"/>
  <c r="E15" i="4"/>
  <c r="D15" i="4"/>
  <c r="C15" i="4"/>
  <c r="B15" i="4"/>
  <c r="D13" i="3"/>
  <c r="C13" i="3"/>
  <c r="B13" i="3"/>
  <c r="D14" i="2"/>
  <c r="C14" i="2"/>
  <c r="B14" i="2"/>
  <c r="E67" i="1"/>
  <c r="G67" i="1" s="1"/>
  <c r="E66" i="1"/>
  <c r="G66" i="1" s="1"/>
  <c r="E65" i="1"/>
  <c r="G65" i="1" s="1"/>
  <c r="E64" i="1"/>
  <c r="G64" i="1" s="1"/>
  <c r="E63" i="1"/>
  <c r="G63" i="1" s="1"/>
  <c r="E54" i="1"/>
  <c r="G54" i="1" s="1"/>
  <c r="E53" i="1"/>
  <c r="G53" i="1" s="1"/>
  <c r="E52" i="1"/>
  <c r="G52" i="1" s="1"/>
  <c r="E51" i="1"/>
  <c r="G51" i="1" s="1"/>
  <c r="E50" i="1"/>
  <c r="G50" i="1" s="1"/>
  <c r="R41" i="1"/>
  <c r="T41" i="1" s="1"/>
  <c r="E41" i="1"/>
  <c r="G41" i="1" s="1"/>
  <c r="R40" i="1"/>
  <c r="T40" i="1" s="1"/>
  <c r="E40" i="1"/>
  <c r="G40" i="1" s="1"/>
  <c r="R39" i="1"/>
  <c r="T39" i="1" s="1"/>
  <c r="E39" i="1"/>
  <c r="G39" i="1" s="1"/>
  <c r="R38" i="1"/>
  <c r="T38" i="1" s="1"/>
  <c r="E38" i="1"/>
  <c r="G38" i="1" s="1"/>
  <c r="R29" i="1"/>
  <c r="T29" i="1" s="1"/>
  <c r="E29" i="1"/>
  <c r="G29" i="1" s="1"/>
  <c r="R28" i="1"/>
  <c r="T28" i="1" s="1"/>
  <c r="E28" i="1"/>
  <c r="G28" i="1" s="1"/>
  <c r="R27" i="1"/>
  <c r="T27" i="1" s="1"/>
  <c r="E27" i="1"/>
  <c r="G27" i="1" s="1"/>
  <c r="R26" i="1"/>
  <c r="T26" i="1" s="1"/>
  <c r="E26" i="1"/>
  <c r="G26" i="1" s="1"/>
  <c r="E17" i="1"/>
  <c r="G17" i="1" s="1"/>
  <c r="E16" i="1"/>
  <c r="G16" i="1" s="1"/>
  <c r="E15" i="1"/>
  <c r="G15" i="1" s="1"/>
  <c r="E14" i="1"/>
  <c r="G14" i="1" s="1"/>
  <c r="E6" i="1"/>
  <c r="G6" i="1" s="1"/>
  <c r="E5" i="1"/>
  <c r="G5" i="1" s="1"/>
  <c r="E4" i="1"/>
  <c r="G4" i="1" s="1"/>
  <c r="E3" i="1"/>
  <c r="G3" i="1" s="1"/>
  <c r="G69" i="1" l="1"/>
  <c r="G71" i="1" s="1"/>
  <c r="J71" i="1" s="1"/>
  <c r="L71" i="1" s="1"/>
  <c r="T31" i="1"/>
  <c r="T33" i="1" s="1"/>
  <c r="W33" i="1" s="1"/>
  <c r="Y33" i="1" s="1"/>
  <c r="AB33" i="1" s="1"/>
  <c r="G19" i="1"/>
  <c r="G21" i="1" s="1"/>
  <c r="J21" i="1" s="1"/>
  <c r="L21" i="1" s="1"/>
  <c r="O21" i="1" s="1"/>
  <c r="G8" i="1"/>
  <c r="G10" i="1" s="1"/>
  <c r="J10" i="1" s="1"/>
  <c r="L10" i="1" s="1"/>
  <c r="O10" i="1" s="1"/>
  <c r="G56" i="1"/>
  <c r="G58" i="1" s="1"/>
  <c r="J58" i="1" s="1"/>
  <c r="L58" i="1" s="1"/>
  <c r="T43" i="1"/>
  <c r="T45" i="1" s="1"/>
  <c r="W45" i="1" s="1"/>
  <c r="Y45" i="1" s="1"/>
  <c r="G43" i="1"/>
  <c r="G45" i="1" s="1"/>
  <c r="J45" i="1" s="1"/>
  <c r="L45" i="1" s="1"/>
  <c r="G31" i="1"/>
  <c r="G33" i="1" s="1"/>
  <c r="J33" i="1" s="1"/>
  <c r="L33" i="1" s="1"/>
  <c r="O33" i="1" s="1"/>
</calcChain>
</file>

<file path=xl/sharedStrings.xml><?xml version="1.0" encoding="utf-8"?>
<sst xmlns="http://schemas.openxmlformats.org/spreadsheetml/2006/main" count="214" uniqueCount="64">
  <si>
    <t>basis</t>
  </si>
  <si>
    <t>leerjaar</t>
  </si>
  <si>
    <t>aantal lessen per week volgens lessentabel</t>
  </si>
  <si>
    <t>lesduur in minuten</t>
  </si>
  <si>
    <t>aantal lesweken</t>
  </si>
  <si>
    <t>totaal aantal minuten les per jaar</t>
  </si>
  <si>
    <t>minuten per klokuur</t>
  </si>
  <si>
    <t>aantal klokuren per jaar</t>
  </si>
  <si>
    <t>totaal vmbo b</t>
  </si>
  <si>
    <t>norm</t>
  </si>
  <si>
    <t>minuten</t>
  </si>
  <si>
    <t>lesuren</t>
  </si>
  <si>
    <t>verschil</t>
  </si>
  <si>
    <t>kader</t>
  </si>
  <si>
    <t>totaal vmbo k</t>
  </si>
  <si>
    <t>mavo cuijk</t>
  </si>
  <si>
    <t>bovengrens</t>
  </si>
  <si>
    <t>totaal mavo</t>
  </si>
  <si>
    <t>ondergrens</t>
  </si>
  <si>
    <t>havo</t>
  </si>
  <si>
    <t>totaal havo</t>
  </si>
  <si>
    <t>Activiteit</t>
  </si>
  <si>
    <t>bk</t>
  </si>
  <si>
    <t>km</t>
  </si>
  <si>
    <t>mh</t>
  </si>
  <si>
    <t>Inleveren boeken</t>
  </si>
  <si>
    <t>Ophalen boeken</t>
  </si>
  <si>
    <t>Kerstshow</t>
  </si>
  <si>
    <t>Hulp bij schoolactivteiten</t>
  </si>
  <si>
    <t>Begeleiding buiten het mentoruur</t>
  </si>
  <si>
    <t>Carnaval</t>
  </si>
  <si>
    <t>LOB activiteiten</t>
  </si>
  <si>
    <t>Totaal</t>
  </si>
  <si>
    <t>gl</t>
  </si>
  <si>
    <t>tl</t>
  </si>
  <si>
    <t>stage weken (80 uur - reguliere lessen)</t>
  </si>
  <si>
    <t>ON stage werkdagen</t>
  </si>
  <si>
    <t>gl*</t>
  </si>
  <si>
    <t xml:space="preserve">CSPE </t>
  </si>
  <si>
    <t>CSE tijdvak 1</t>
  </si>
  <si>
    <t>CSE tijdvak 2</t>
  </si>
  <si>
    <t>Examenuitslag</t>
  </si>
  <si>
    <t>Diploma uitreiking</t>
  </si>
  <si>
    <t>* Grave en Mill</t>
  </si>
  <si>
    <t>CKV lessen modulair</t>
  </si>
  <si>
    <t>mavo grave mill (lj3 GL en lj4 TL)</t>
  </si>
  <si>
    <t>mavo grave en mill (lj3 en 4 GL)</t>
  </si>
  <si>
    <t>Gala</t>
  </si>
  <si>
    <t>steunlessen</t>
  </si>
  <si>
    <t>NPO</t>
  </si>
  <si>
    <t>Opmerking</t>
  </si>
  <si>
    <t>extra ku mentoraat</t>
  </si>
  <si>
    <t>extra ku decaan</t>
  </si>
  <si>
    <t>LOB activiteiten (technopromo)</t>
  </si>
  <si>
    <t>LOB activiteiten (STO)</t>
  </si>
  <si>
    <t>extra ku decaan,  bezoek vervolgopleidingen open dagen (gemiddeld 2 per leerling: 16)</t>
  </si>
  <si>
    <t>Activ. Ku</t>
  </si>
  <si>
    <t>Activ. 50'</t>
  </si>
  <si>
    <t>tot lesuren</t>
  </si>
  <si>
    <t>ON stage beroepenmiddag</t>
  </si>
  <si>
    <t>les 50'</t>
  </si>
  <si>
    <t>(Gemiddelde van GL en TL)</t>
  </si>
  <si>
    <t>Uitwisselingsweek</t>
  </si>
  <si>
    <t>plus 11 ku per 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</si>
</sst>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1"/>
      <color theme="1"/>
      <name val="Calibri"/>
    </font>
    <font>
      <i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F7CAAC"/>
        <bgColor rgb="FFF7CAAC"/>
      </patternFill>
    </fill>
    <fill>
      <patternFill patternType="solid">
        <fgColor rgb="FF8EAADB"/>
        <bgColor rgb="FF8EAADB"/>
      </patternFill>
    </fill>
    <fill>
      <patternFill patternType="solid">
        <fgColor rgb="FFFF0000"/>
        <bgColor rgb="FFFF0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1" fillId="0" borderId="5" xfId="0" applyFont="1" applyBorder="1"/>
    <xf numFmtId="1" fontId="1" fillId="0" borderId="7" xfId="0" applyNumberFormat="1" applyFont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4" borderId="4" xfId="0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8" xfId="0" applyFont="1" applyBorder="1"/>
    <xf numFmtId="0" fontId="1" fillId="5" borderId="4" xfId="0" applyFont="1" applyFill="1" applyBorder="1" applyAlignment="1">
      <alignment horizontal="center"/>
    </xf>
    <xf numFmtId="1" fontId="1" fillId="5" borderId="4" xfId="0" applyNumberFormat="1" applyFont="1" applyFill="1" applyBorder="1" applyAlignment="1">
      <alignment horizontal="center"/>
    </xf>
    <xf numFmtId="1" fontId="1" fillId="6" borderId="4" xfId="0" applyNumberFormat="1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10" xfId="0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/>
    <xf numFmtId="0" fontId="3" fillId="0" borderId="1" xfId="0" applyFont="1" applyBorder="1"/>
    <xf numFmtId="0" fontId="3" fillId="0" borderId="11" xfId="0" applyFont="1" applyFill="1" applyBorder="1" applyAlignment="1">
      <alignment horizontal="right"/>
    </xf>
    <xf numFmtId="0" fontId="0" fillId="0" borderId="11" xfId="0" applyFont="1" applyBorder="1" applyAlignment="1"/>
    <xf numFmtId="0" fontId="0" fillId="0" borderId="11" xfId="0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247650</xdr:colOff>
      <xdr:row>3</xdr:row>
      <xdr:rowOff>66675</xdr:rowOff>
    </xdr:from>
    <xdr:ext cx="3971925" cy="14001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360038" y="3079913"/>
          <a:ext cx="3971925" cy="14001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Schooljaar          Lesdagen           Lesdagen examenklassen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22-23	189	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147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21-22                   </a:t>
          </a:r>
          <a:r>
            <a:rPr lang="en-US" sz="1100" i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189</a:t>
          </a: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                      149</a:t>
          </a:r>
          <a:endParaRPr sz="1400">
            <a:solidFill>
              <a:sysClr val="windowText" lastClr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20-21                   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194</a:t>
          </a: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                      151</a:t>
          </a:r>
          <a:endParaRPr sz="1400">
            <a:solidFill>
              <a:sysClr val="windowText" lastClr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19-20                  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 194</a:t>
          </a: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                      150</a:t>
          </a:r>
          <a:endParaRPr sz="1400">
            <a:solidFill>
              <a:sysClr val="windowText" lastClr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ysClr val="windowText" lastClr="00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4 jaars gemiddelde = 181 lesdagen = 36,2 weken</a:t>
          </a: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		         (was 36,4 weken in 21-22)</a:t>
          </a:r>
          <a:endParaRPr sz="1100">
            <a:solidFill>
              <a:sysClr val="windowText" lastClr="000000"/>
            </a:solidFill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tabSelected="1" topLeftCell="A16" workbookViewId="0">
      <selection activeCell="M46" sqref="M46"/>
    </sheetView>
  </sheetViews>
  <sheetFormatPr defaultColWidth="14.42578125" defaultRowHeight="15" customHeight="1"/>
  <cols>
    <col min="1" max="1" width="3.7109375" customWidth="1"/>
    <col min="2" max="2" width="6.5703125" customWidth="1"/>
    <col min="3" max="3" width="3.7109375" customWidth="1"/>
    <col min="4" max="4" width="5.5703125" customWidth="1"/>
    <col min="5" max="5" width="6.5703125" customWidth="1"/>
    <col min="6" max="6" width="13.28515625" customWidth="1"/>
    <col min="7" max="7" width="8.7109375" customWidth="1"/>
    <col min="8" max="8" width="4" customWidth="1"/>
    <col min="9" max="9" width="3" customWidth="1"/>
    <col min="10" max="10" width="8.5703125" customWidth="1"/>
    <col min="11" max="11" width="3" customWidth="1"/>
    <col min="12" max="12" width="7.7109375" customWidth="1"/>
    <col min="13" max="13" width="8.5703125" customWidth="1"/>
    <col min="14" max="14" width="8.28515625" customWidth="1"/>
    <col min="15" max="15" width="10.140625" customWidth="1"/>
    <col min="16" max="16" width="3.7109375" customWidth="1"/>
    <col min="17" max="17" width="5.42578125" customWidth="1"/>
    <col min="18" max="18" width="6.5703125" customWidth="1"/>
    <col min="19" max="19" width="11.42578125" customWidth="1"/>
    <col min="20" max="20" width="6.5703125" customWidth="1"/>
    <col min="21" max="21" width="7.7109375" customWidth="1"/>
    <col min="22" max="22" width="3" customWidth="1"/>
    <col min="23" max="23" width="8.5703125" customWidth="1"/>
    <col min="24" max="24" width="3" customWidth="1"/>
    <col min="25" max="25" width="7.7109375" customWidth="1"/>
    <col min="26" max="26" width="8.28515625" customWidth="1"/>
    <col min="27" max="27" width="8.5703125" customWidth="1"/>
    <col min="28" max="28" width="10.28515625" customWidth="1"/>
  </cols>
  <sheetData>
    <row r="1" spans="1:26">
      <c r="A1" s="38" t="s">
        <v>0</v>
      </c>
      <c r="B1" s="39"/>
      <c r="C1" s="39"/>
      <c r="D1" s="39"/>
      <c r="E1" s="39"/>
      <c r="F1" s="39"/>
      <c r="G1" s="40"/>
      <c r="L1" s="1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L2" s="1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>
      <c r="A3" s="4">
        <v>1</v>
      </c>
      <c r="B3" s="4">
        <v>29</v>
      </c>
      <c r="C3" s="4">
        <v>50</v>
      </c>
      <c r="D3" s="5">
        <v>36.200000000000003</v>
      </c>
      <c r="E3" s="4">
        <f t="shared" ref="E3:E6" si="0">B3*C3*D3</f>
        <v>52490.000000000007</v>
      </c>
      <c r="F3" s="4">
        <v>60</v>
      </c>
      <c r="G3" s="6">
        <f t="shared" ref="G3:G4" si="1">E3/F3</f>
        <v>874.83333333333348</v>
      </c>
      <c r="L3" s="1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>
      <c r="A4" s="4">
        <v>2</v>
      </c>
      <c r="B4" s="4">
        <v>31</v>
      </c>
      <c r="C4" s="4">
        <v>50</v>
      </c>
      <c r="D4" s="5">
        <v>36.200000000000003</v>
      </c>
      <c r="E4" s="4">
        <f t="shared" si="0"/>
        <v>56110.000000000007</v>
      </c>
      <c r="F4" s="4">
        <v>60</v>
      </c>
      <c r="G4" s="6">
        <f t="shared" si="1"/>
        <v>935.16666666666674</v>
      </c>
      <c r="L4" s="1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>
      <c r="A5" s="4">
        <v>3</v>
      </c>
      <c r="B5" s="4">
        <v>31</v>
      </c>
      <c r="C5" s="4">
        <v>50</v>
      </c>
      <c r="D5" s="5">
        <v>36.200000000000003</v>
      </c>
      <c r="E5" s="4">
        <f t="shared" si="0"/>
        <v>56110.000000000007</v>
      </c>
      <c r="F5" s="4">
        <v>60</v>
      </c>
      <c r="G5" s="6">
        <f>E5/F6</f>
        <v>935.16666666666674</v>
      </c>
      <c r="L5" s="1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6">
      <c r="A6" s="4">
        <v>4</v>
      </c>
      <c r="B6" s="4">
        <v>28</v>
      </c>
      <c r="C6" s="4">
        <v>50</v>
      </c>
      <c r="D6" s="5">
        <v>36.200000000000003</v>
      </c>
      <c r="E6" s="4">
        <f t="shared" si="0"/>
        <v>50680.000000000007</v>
      </c>
      <c r="F6" s="4">
        <v>60</v>
      </c>
      <c r="G6" s="6">
        <f>E6/F6</f>
        <v>844.66666666666674</v>
      </c>
      <c r="L6" s="1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6">
      <c r="G7" s="1"/>
      <c r="L7" s="1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6">
      <c r="F8" s="7" t="s">
        <v>8</v>
      </c>
      <c r="G8" s="8">
        <f>SUM(G3:G7)</f>
        <v>3589.8333333333339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6">
      <c r="F9" s="9" t="s">
        <v>9</v>
      </c>
      <c r="G9" s="10">
        <v>3700</v>
      </c>
      <c r="J9" s="11" t="s">
        <v>10</v>
      </c>
      <c r="K9" s="11"/>
      <c r="L9" s="12" t="s">
        <v>60</v>
      </c>
      <c r="M9" s="12" t="s">
        <v>56</v>
      </c>
      <c r="N9" s="12" t="s">
        <v>57</v>
      </c>
      <c r="O9" s="12" t="s">
        <v>58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F10" s="13" t="s">
        <v>12</v>
      </c>
      <c r="G10" s="14">
        <f>G8-G9</f>
        <v>-110.16666666666606</v>
      </c>
      <c r="I10" s="4">
        <v>60</v>
      </c>
      <c r="J10" s="4">
        <f>G10*I10</f>
        <v>-6609.9999999999636</v>
      </c>
      <c r="K10" s="4">
        <v>50</v>
      </c>
      <c r="L10" s="15">
        <f>J10/K10</f>
        <v>-132.19999999999928</v>
      </c>
      <c r="M10" s="6">
        <v>184</v>
      </c>
      <c r="N10" s="6">
        <f>M10*60/50</f>
        <v>220.8</v>
      </c>
      <c r="O10" s="16">
        <f>L10+N10</f>
        <v>88.600000000000733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>
      <c r="A12" s="38" t="s">
        <v>13</v>
      </c>
      <c r="B12" s="39"/>
      <c r="C12" s="39"/>
      <c r="D12" s="39"/>
      <c r="E12" s="39"/>
      <c r="F12" s="39"/>
      <c r="G12" s="4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14">
      <c r="A13" s="3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3" t="s">
        <v>6</v>
      </c>
      <c r="G13" s="3" t="s">
        <v>7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>
      <c r="A14" s="4">
        <v>1</v>
      </c>
      <c r="B14" s="4">
        <v>29</v>
      </c>
      <c r="C14" s="4">
        <v>50</v>
      </c>
      <c r="D14" s="5">
        <v>36.200000000000003</v>
      </c>
      <c r="E14" s="4">
        <f t="shared" ref="E14:E17" si="2">B14*C14*D14</f>
        <v>52490.000000000007</v>
      </c>
      <c r="F14" s="4">
        <v>60</v>
      </c>
      <c r="G14" s="6">
        <f t="shared" ref="G14:G17" si="3">E14/F14</f>
        <v>874.83333333333348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>
      <c r="A15" s="4">
        <v>2</v>
      </c>
      <c r="B15" s="4">
        <v>31</v>
      </c>
      <c r="C15" s="4">
        <v>50</v>
      </c>
      <c r="D15" s="5">
        <v>36.200000000000003</v>
      </c>
      <c r="E15" s="4">
        <f t="shared" si="2"/>
        <v>56110.000000000007</v>
      </c>
      <c r="F15" s="4">
        <v>60</v>
      </c>
      <c r="G15" s="6">
        <f t="shared" si="3"/>
        <v>935.16666666666674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>
      <c r="A16" s="4">
        <v>3</v>
      </c>
      <c r="B16" s="4">
        <v>31</v>
      </c>
      <c r="C16" s="4">
        <v>50</v>
      </c>
      <c r="D16" s="5">
        <v>36.200000000000003</v>
      </c>
      <c r="E16" s="4">
        <f t="shared" si="2"/>
        <v>56110.000000000007</v>
      </c>
      <c r="F16" s="4">
        <v>60</v>
      </c>
      <c r="G16" s="6">
        <f t="shared" si="3"/>
        <v>935.16666666666674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8">
      <c r="A17" s="4">
        <v>4</v>
      </c>
      <c r="B17" s="4">
        <v>32</v>
      </c>
      <c r="C17" s="4">
        <v>50</v>
      </c>
      <c r="D17" s="5">
        <v>36.200000000000003</v>
      </c>
      <c r="E17" s="4">
        <f t="shared" si="2"/>
        <v>57920.000000000007</v>
      </c>
      <c r="F17" s="4">
        <v>60</v>
      </c>
      <c r="G17" s="6">
        <f t="shared" si="3"/>
        <v>965.33333333333348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8">
      <c r="A18" s="17"/>
      <c r="B18" s="18"/>
      <c r="C18" s="18"/>
      <c r="D18" s="18"/>
      <c r="E18" s="18"/>
      <c r="F18" s="18"/>
      <c r="G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8">
      <c r="A19" s="17"/>
      <c r="B19" s="18"/>
      <c r="C19" s="18"/>
      <c r="D19" s="18"/>
      <c r="E19" s="18"/>
      <c r="F19" s="7" t="s">
        <v>14</v>
      </c>
      <c r="G19" s="8">
        <f>SUM(G14:G18)</f>
        <v>3710.5000000000005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8">
      <c r="A20" s="17"/>
      <c r="B20" s="18"/>
      <c r="C20" s="18"/>
      <c r="D20" s="18"/>
      <c r="E20" s="18"/>
      <c r="F20" s="9" t="s">
        <v>9</v>
      </c>
      <c r="G20" s="10">
        <v>3700</v>
      </c>
      <c r="J20" s="11" t="s">
        <v>10</v>
      </c>
      <c r="K20" s="11"/>
      <c r="L20" s="12" t="s">
        <v>60</v>
      </c>
      <c r="M20" s="12" t="s">
        <v>56</v>
      </c>
      <c r="N20" s="12" t="s">
        <v>57</v>
      </c>
      <c r="O20" s="12" t="s">
        <v>58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8" ht="15.75" customHeight="1">
      <c r="A21" s="17"/>
      <c r="B21" s="18"/>
      <c r="C21" s="18"/>
      <c r="D21" s="18"/>
      <c r="E21" s="18"/>
      <c r="F21" s="13" t="s">
        <v>12</v>
      </c>
      <c r="G21" s="14">
        <f>G19-G20</f>
        <v>10.500000000000455</v>
      </c>
      <c r="I21" s="4">
        <v>60</v>
      </c>
      <c r="J21" s="4">
        <f>G21*I21</f>
        <v>630.00000000002728</v>
      </c>
      <c r="K21" s="4">
        <v>50</v>
      </c>
      <c r="L21" s="15">
        <f>J21/K21</f>
        <v>12.600000000000545</v>
      </c>
      <c r="M21" s="6">
        <v>184</v>
      </c>
      <c r="N21" s="6">
        <f>M21*60/50</f>
        <v>220.8</v>
      </c>
      <c r="O21" s="16">
        <f>L21+N21</f>
        <v>233.40000000000055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8" ht="15.7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8" ht="15.75" customHeight="1">
      <c r="G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8" ht="15.75" customHeight="1">
      <c r="A24" s="38" t="s">
        <v>46</v>
      </c>
      <c r="B24" s="39"/>
      <c r="C24" s="39"/>
      <c r="D24" s="39"/>
      <c r="E24" s="39"/>
      <c r="F24" s="39"/>
      <c r="G24" s="40"/>
      <c r="H24" s="17"/>
      <c r="I24" s="17"/>
      <c r="J24" s="17"/>
      <c r="K24" s="17"/>
      <c r="L24" s="2"/>
      <c r="M24" s="1"/>
      <c r="N24" s="38" t="s">
        <v>15</v>
      </c>
      <c r="O24" s="39"/>
      <c r="P24" s="39"/>
      <c r="Q24" s="39"/>
      <c r="R24" s="39"/>
      <c r="S24" s="39"/>
      <c r="T24" s="40"/>
      <c r="U24" s="17"/>
      <c r="V24" s="17"/>
      <c r="W24" s="17"/>
      <c r="X24" s="17"/>
      <c r="Y24" s="2"/>
    </row>
    <row r="25" spans="1:28" ht="15.75" customHeight="1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17"/>
      <c r="I25" s="17"/>
      <c r="J25" s="17"/>
      <c r="K25" s="17"/>
      <c r="L25" s="2"/>
      <c r="M25" s="1"/>
      <c r="N25" s="3" t="s">
        <v>1</v>
      </c>
      <c r="O25" s="3" t="s">
        <v>2</v>
      </c>
      <c r="P25" s="3" t="s">
        <v>3</v>
      </c>
      <c r="Q25" s="3" t="s">
        <v>4</v>
      </c>
      <c r="R25" s="3" t="s">
        <v>5</v>
      </c>
      <c r="S25" s="3" t="s">
        <v>6</v>
      </c>
      <c r="T25" s="3" t="s">
        <v>7</v>
      </c>
      <c r="U25" s="17"/>
      <c r="V25" s="17"/>
      <c r="W25" s="17"/>
      <c r="X25" s="17"/>
      <c r="Y25" s="2"/>
    </row>
    <row r="26" spans="1:28" ht="15.75" customHeight="1">
      <c r="A26" s="4">
        <v>1</v>
      </c>
      <c r="B26" s="4">
        <v>29</v>
      </c>
      <c r="C26" s="4">
        <v>50</v>
      </c>
      <c r="D26" s="5">
        <v>36.200000000000003</v>
      </c>
      <c r="E26" s="4">
        <f t="shared" ref="E26:E29" si="4">B26*C26*D26</f>
        <v>52490.000000000007</v>
      </c>
      <c r="F26" s="4">
        <v>60</v>
      </c>
      <c r="G26" s="6">
        <f t="shared" ref="G26:G29" si="5">E26/F26</f>
        <v>874.83333333333348</v>
      </c>
      <c r="H26" s="17"/>
      <c r="I26" s="17"/>
      <c r="J26" s="17"/>
      <c r="K26" s="17"/>
      <c r="L26" s="2"/>
      <c r="M26" s="1"/>
      <c r="N26" s="4">
        <v>1</v>
      </c>
      <c r="O26" s="4">
        <v>29</v>
      </c>
      <c r="P26" s="4">
        <v>50</v>
      </c>
      <c r="Q26" s="5">
        <v>36.200000000000003</v>
      </c>
      <c r="R26" s="4">
        <f t="shared" ref="R26:R29" si="6">O26*P26*Q26</f>
        <v>52490.000000000007</v>
      </c>
      <c r="S26" s="4">
        <v>60</v>
      </c>
      <c r="T26" s="6">
        <f t="shared" ref="T26:T29" si="7">R26/S26</f>
        <v>874.83333333333348</v>
      </c>
      <c r="U26" s="17"/>
      <c r="V26" s="17"/>
      <c r="W26" s="17"/>
      <c r="X26" s="17"/>
      <c r="Y26" s="2"/>
    </row>
    <row r="27" spans="1:28" ht="15.75" customHeight="1">
      <c r="A27" s="4">
        <v>2</v>
      </c>
      <c r="B27" s="4">
        <v>31</v>
      </c>
      <c r="C27" s="4">
        <v>50</v>
      </c>
      <c r="D27" s="5">
        <v>36.200000000000003</v>
      </c>
      <c r="E27" s="4">
        <f t="shared" si="4"/>
        <v>56110.000000000007</v>
      </c>
      <c r="F27" s="4">
        <v>60</v>
      </c>
      <c r="G27" s="6">
        <f t="shared" si="5"/>
        <v>935.16666666666674</v>
      </c>
      <c r="H27" s="17"/>
      <c r="I27" s="17"/>
      <c r="J27" s="17"/>
      <c r="K27" s="17"/>
      <c r="L27" s="2"/>
      <c r="M27" s="1"/>
      <c r="N27" s="4">
        <v>2</v>
      </c>
      <c r="O27" s="4">
        <v>31</v>
      </c>
      <c r="P27" s="4">
        <v>50</v>
      </c>
      <c r="Q27" s="5">
        <v>36.200000000000003</v>
      </c>
      <c r="R27" s="4">
        <f t="shared" si="6"/>
        <v>56110.000000000007</v>
      </c>
      <c r="S27" s="4">
        <v>60</v>
      </c>
      <c r="T27" s="6">
        <f t="shared" si="7"/>
        <v>935.16666666666674</v>
      </c>
      <c r="U27" s="17"/>
      <c r="V27" s="17"/>
      <c r="W27" s="17"/>
      <c r="X27" s="17"/>
      <c r="Y27" s="2"/>
    </row>
    <row r="28" spans="1:28" ht="15.75" customHeight="1">
      <c r="A28" s="19">
        <v>3</v>
      </c>
      <c r="B28" s="19">
        <v>30</v>
      </c>
      <c r="C28" s="19">
        <v>50</v>
      </c>
      <c r="D28" s="5">
        <v>36.200000000000003</v>
      </c>
      <c r="E28" s="19">
        <f t="shared" si="4"/>
        <v>54300.000000000007</v>
      </c>
      <c r="F28" s="19">
        <v>60</v>
      </c>
      <c r="G28" s="20">
        <f t="shared" si="5"/>
        <v>905.00000000000011</v>
      </c>
      <c r="H28" s="42" t="s">
        <v>16</v>
      </c>
      <c r="I28" s="39"/>
      <c r="J28" s="39"/>
      <c r="K28" s="39"/>
      <c r="L28" s="40"/>
      <c r="M28" s="1"/>
      <c r="N28" s="19">
        <v>3</v>
      </c>
      <c r="O28" s="19">
        <v>27</v>
      </c>
      <c r="P28" s="19">
        <v>50</v>
      </c>
      <c r="Q28" s="5">
        <v>36.200000000000003</v>
      </c>
      <c r="R28" s="19">
        <f t="shared" si="6"/>
        <v>48870.000000000007</v>
      </c>
      <c r="S28" s="19">
        <v>60</v>
      </c>
      <c r="T28" s="20">
        <f t="shared" si="7"/>
        <v>814.50000000000011</v>
      </c>
      <c r="U28" s="42" t="s">
        <v>16</v>
      </c>
      <c r="V28" s="39"/>
      <c r="W28" s="39"/>
      <c r="X28" s="39"/>
      <c r="Y28" s="40"/>
    </row>
    <row r="29" spans="1:28" ht="15.75" customHeight="1">
      <c r="A29" s="19">
        <v>4</v>
      </c>
      <c r="B29" s="19">
        <v>32</v>
      </c>
      <c r="C29" s="19">
        <v>50</v>
      </c>
      <c r="D29" s="5">
        <v>36.200000000000003</v>
      </c>
      <c r="E29" s="19">
        <f t="shared" si="4"/>
        <v>57920.000000000007</v>
      </c>
      <c r="F29" s="19">
        <v>60</v>
      </c>
      <c r="G29" s="20">
        <f t="shared" si="5"/>
        <v>965.33333333333348</v>
      </c>
      <c r="H29" s="42" t="s">
        <v>16</v>
      </c>
      <c r="I29" s="39"/>
      <c r="J29" s="39"/>
      <c r="K29" s="39"/>
      <c r="L29" s="40"/>
      <c r="M29" s="1"/>
      <c r="N29" s="19">
        <v>4</v>
      </c>
      <c r="O29" s="19">
        <v>32</v>
      </c>
      <c r="P29" s="19">
        <v>50</v>
      </c>
      <c r="Q29" s="5">
        <v>36.200000000000003</v>
      </c>
      <c r="R29" s="19">
        <f t="shared" si="6"/>
        <v>57920.000000000007</v>
      </c>
      <c r="S29" s="19">
        <v>60</v>
      </c>
      <c r="T29" s="20">
        <f t="shared" si="7"/>
        <v>965.33333333333348</v>
      </c>
      <c r="U29" s="42" t="s">
        <v>16</v>
      </c>
      <c r="V29" s="39"/>
      <c r="W29" s="39"/>
      <c r="X29" s="39"/>
      <c r="Y29" s="40"/>
    </row>
    <row r="30" spans="1:28" ht="15.75" customHeight="1">
      <c r="A30" s="17"/>
      <c r="B30" s="17"/>
      <c r="C30" s="17"/>
      <c r="D30" s="17"/>
      <c r="E30" s="17"/>
      <c r="F30" s="17"/>
      <c r="G30" s="2"/>
      <c r="H30" s="17"/>
      <c r="I30" s="17"/>
      <c r="J30" s="17"/>
      <c r="K30" s="17"/>
      <c r="L30" s="2"/>
      <c r="M30" s="1"/>
      <c r="N30" s="17"/>
      <c r="O30" s="17"/>
      <c r="P30" s="17"/>
      <c r="Q30" s="17"/>
      <c r="R30" s="17"/>
      <c r="S30" s="17"/>
      <c r="T30" s="2"/>
      <c r="U30" s="17"/>
      <c r="V30" s="17"/>
      <c r="W30" s="17"/>
      <c r="X30" s="17"/>
      <c r="Y30" s="2"/>
    </row>
    <row r="31" spans="1:28" ht="15.75" customHeight="1">
      <c r="A31" s="17"/>
      <c r="B31" s="17"/>
      <c r="C31" s="17"/>
      <c r="D31" s="17"/>
      <c r="E31" s="17"/>
      <c r="F31" s="21" t="s">
        <v>17</v>
      </c>
      <c r="G31" s="10">
        <f>SUM(G26:G29)</f>
        <v>3680.3333333333339</v>
      </c>
      <c r="H31" s="17"/>
      <c r="I31" s="17"/>
      <c r="L31" s="1"/>
      <c r="M31" s="1"/>
      <c r="N31" s="17"/>
      <c r="O31" s="17"/>
      <c r="P31" s="17"/>
      <c r="Q31" s="17"/>
      <c r="R31" s="17"/>
      <c r="S31" s="21" t="s">
        <v>17</v>
      </c>
      <c r="T31" s="10">
        <f>SUM(T26:T29)</f>
        <v>3589.8333333333339</v>
      </c>
      <c r="U31" s="17"/>
      <c r="V31" s="17"/>
      <c r="Y31" s="1"/>
    </row>
    <row r="32" spans="1:28" ht="15.75" customHeight="1">
      <c r="F32" s="22" t="s">
        <v>9</v>
      </c>
      <c r="G32" s="10">
        <v>3700</v>
      </c>
      <c r="J32" s="11" t="s">
        <v>10</v>
      </c>
      <c r="K32" s="11"/>
      <c r="L32" s="12" t="s">
        <v>60</v>
      </c>
      <c r="M32" s="12" t="s">
        <v>56</v>
      </c>
      <c r="N32" s="12" t="s">
        <v>57</v>
      </c>
      <c r="O32" s="12" t="s">
        <v>58</v>
      </c>
      <c r="S32" s="22" t="s">
        <v>9</v>
      </c>
      <c r="T32" s="10">
        <v>3700</v>
      </c>
      <c r="W32" s="11" t="s">
        <v>10</v>
      </c>
      <c r="X32" s="11"/>
      <c r="Y32" s="12" t="s">
        <v>60</v>
      </c>
      <c r="Z32" s="12" t="s">
        <v>56</v>
      </c>
      <c r="AA32" s="12" t="s">
        <v>57</v>
      </c>
      <c r="AB32" s="12" t="s">
        <v>58</v>
      </c>
    </row>
    <row r="33" spans="1:28" ht="15.75" customHeight="1">
      <c r="F33" s="23" t="s">
        <v>12</v>
      </c>
      <c r="G33" s="10">
        <f>G31-G32</f>
        <v>-19.66666666666606</v>
      </c>
      <c r="I33" s="4">
        <v>60</v>
      </c>
      <c r="J33" s="4">
        <f>G33*I33</f>
        <v>-1179.9999999999636</v>
      </c>
      <c r="K33" s="4">
        <v>50</v>
      </c>
      <c r="L33" s="15">
        <f>J33/K33</f>
        <v>-23.599999999999273</v>
      </c>
      <c r="M33" s="6">
        <v>239</v>
      </c>
      <c r="N33" s="6">
        <f>M33*60/50</f>
        <v>286.8</v>
      </c>
      <c r="O33" s="16">
        <f>L33+N33</f>
        <v>263.20000000000073</v>
      </c>
      <c r="S33" s="23" t="s">
        <v>12</v>
      </c>
      <c r="T33" s="10">
        <f>T31-T32</f>
        <v>-110.16666666666606</v>
      </c>
      <c r="V33" s="4">
        <v>60</v>
      </c>
      <c r="W33" s="4">
        <f>T33*V33</f>
        <v>-6609.9999999999636</v>
      </c>
      <c r="X33" s="4">
        <v>50</v>
      </c>
      <c r="Y33" s="15">
        <f>W33/X33</f>
        <v>-132.19999999999928</v>
      </c>
      <c r="Z33" s="6">
        <v>225</v>
      </c>
      <c r="AA33" s="6">
        <f>Z33*60/50</f>
        <v>270</v>
      </c>
      <c r="AB33" s="16">
        <f>Y33+AA33</f>
        <v>137.80000000000072</v>
      </c>
    </row>
    <row r="34" spans="1:28" ht="15.75" customHeight="1"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8" ht="15.75" customHeight="1">
      <c r="G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8" ht="15.75" customHeight="1">
      <c r="A36" s="38" t="s">
        <v>45</v>
      </c>
      <c r="B36" s="39"/>
      <c r="C36" s="39"/>
      <c r="D36" s="39"/>
      <c r="E36" s="39"/>
      <c r="F36" s="39"/>
      <c r="G36" s="40"/>
      <c r="H36" s="17"/>
      <c r="I36" s="17"/>
      <c r="J36" s="17"/>
      <c r="K36" s="17"/>
      <c r="L36" s="2"/>
      <c r="M36" s="1"/>
      <c r="N36" s="38" t="s">
        <v>15</v>
      </c>
      <c r="O36" s="39"/>
      <c r="P36" s="39"/>
      <c r="Q36" s="39"/>
      <c r="R36" s="39"/>
      <c r="S36" s="39"/>
      <c r="T36" s="40"/>
      <c r="U36" s="17"/>
      <c r="V36" s="17"/>
      <c r="W36" s="17"/>
      <c r="X36" s="17"/>
      <c r="Y36" s="2"/>
    </row>
    <row r="37" spans="1:28" ht="15.75" customHeight="1">
      <c r="A37" s="3" t="s">
        <v>1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G37" s="3" t="s">
        <v>7</v>
      </c>
      <c r="H37" s="17"/>
      <c r="I37" s="17"/>
      <c r="J37" s="17"/>
      <c r="K37" s="17"/>
      <c r="L37" s="2"/>
      <c r="M37" s="1"/>
      <c r="N37" s="3" t="s">
        <v>1</v>
      </c>
      <c r="O37" s="3" t="s">
        <v>2</v>
      </c>
      <c r="P37" s="3" t="s">
        <v>3</v>
      </c>
      <c r="Q37" s="3" t="s">
        <v>4</v>
      </c>
      <c r="R37" s="3" t="s">
        <v>5</v>
      </c>
      <c r="S37" s="3" t="s">
        <v>6</v>
      </c>
      <c r="T37" s="3" t="s">
        <v>7</v>
      </c>
      <c r="U37" s="17"/>
      <c r="V37" s="17"/>
      <c r="W37" s="17"/>
      <c r="X37" s="17"/>
      <c r="Y37" s="2"/>
    </row>
    <row r="38" spans="1:28" ht="15.75" customHeight="1">
      <c r="A38" s="4">
        <v>1</v>
      </c>
      <c r="B38" s="4">
        <v>29</v>
      </c>
      <c r="C38" s="4">
        <v>50</v>
      </c>
      <c r="D38" s="5">
        <v>36.200000000000003</v>
      </c>
      <c r="E38" s="4">
        <f t="shared" ref="E38:E41" si="8">B38*C38*D38</f>
        <v>52490.000000000007</v>
      </c>
      <c r="F38" s="4">
        <v>60</v>
      </c>
      <c r="G38" s="6">
        <f t="shared" ref="G38:G41" si="9">E38/F38</f>
        <v>874.83333333333348</v>
      </c>
      <c r="H38" s="17"/>
      <c r="I38" s="17"/>
      <c r="J38" s="17"/>
      <c r="K38" s="17"/>
      <c r="L38" s="2"/>
      <c r="M38" s="1"/>
      <c r="N38" s="4">
        <v>1</v>
      </c>
      <c r="O38" s="4">
        <v>29</v>
      </c>
      <c r="P38" s="4">
        <v>50</v>
      </c>
      <c r="Q38" s="5">
        <v>36.200000000000003</v>
      </c>
      <c r="R38" s="4">
        <f t="shared" ref="R38:R41" si="10">O38*P38*Q38</f>
        <v>52490.000000000007</v>
      </c>
      <c r="S38" s="4">
        <v>60</v>
      </c>
      <c r="T38" s="6">
        <f t="shared" ref="T38:T41" si="11">R38/S38</f>
        <v>874.83333333333348</v>
      </c>
      <c r="U38" s="17"/>
      <c r="V38" s="17"/>
      <c r="W38" s="17"/>
      <c r="X38" s="17"/>
      <c r="Y38" s="2"/>
    </row>
    <row r="39" spans="1:28" ht="15.75" customHeight="1">
      <c r="A39" s="4">
        <v>2</v>
      </c>
      <c r="B39" s="4">
        <v>31</v>
      </c>
      <c r="C39" s="4">
        <v>50</v>
      </c>
      <c r="D39" s="5">
        <v>36.200000000000003</v>
      </c>
      <c r="E39" s="4">
        <f t="shared" si="8"/>
        <v>56110.000000000007</v>
      </c>
      <c r="F39" s="4">
        <v>60</v>
      </c>
      <c r="G39" s="6">
        <f t="shared" si="9"/>
        <v>935.16666666666674</v>
      </c>
      <c r="H39" s="17"/>
      <c r="I39" s="17"/>
      <c r="J39" s="17"/>
      <c r="K39" s="17"/>
      <c r="L39" s="2"/>
      <c r="M39" s="1"/>
      <c r="N39" s="4">
        <v>2</v>
      </c>
      <c r="O39" s="4">
        <v>31</v>
      </c>
      <c r="P39" s="4">
        <v>50</v>
      </c>
      <c r="Q39" s="5">
        <v>36.200000000000003</v>
      </c>
      <c r="R39" s="4">
        <f t="shared" si="10"/>
        <v>56110.000000000007</v>
      </c>
      <c r="S39" s="4">
        <v>60</v>
      </c>
      <c r="T39" s="6">
        <f t="shared" si="11"/>
        <v>935.16666666666674</v>
      </c>
      <c r="U39" s="17"/>
      <c r="V39" s="17"/>
      <c r="W39" s="17"/>
      <c r="X39" s="17"/>
      <c r="Y39" s="2"/>
    </row>
    <row r="40" spans="1:28" ht="15.75" customHeight="1">
      <c r="A40" s="24">
        <v>3</v>
      </c>
      <c r="B40" s="24">
        <v>28</v>
      </c>
      <c r="C40" s="24">
        <v>50</v>
      </c>
      <c r="D40" s="5">
        <v>36.200000000000003</v>
      </c>
      <c r="E40" s="24">
        <f t="shared" si="8"/>
        <v>50680.000000000007</v>
      </c>
      <c r="F40" s="24">
        <v>60</v>
      </c>
      <c r="G40" s="25">
        <f t="shared" si="9"/>
        <v>844.66666666666674</v>
      </c>
      <c r="H40" s="41" t="s">
        <v>18</v>
      </c>
      <c r="I40" s="39"/>
      <c r="J40" s="39"/>
      <c r="K40" s="39"/>
      <c r="L40" s="40"/>
      <c r="M40" s="1"/>
      <c r="N40" s="24">
        <v>3</v>
      </c>
      <c r="O40" s="24">
        <v>25</v>
      </c>
      <c r="P40" s="24">
        <v>50</v>
      </c>
      <c r="Q40" s="5">
        <v>36.200000000000003</v>
      </c>
      <c r="R40" s="24">
        <f t="shared" si="10"/>
        <v>45250</v>
      </c>
      <c r="S40" s="24">
        <v>60</v>
      </c>
      <c r="T40" s="25">
        <f t="shared" si="11"/>
        <v>754.16666666666663</v>
      </c>
      <c r="U40" s="41" t="s">
        <v>18</v>
      </c>
      <c r="V40" s="39"/>
      <c r="W40" s="39"/>
      <c r="X40" s="39"/>
      <c r="Y40" s="40"/>
    </row>
    <row r="41" spans="1:28" ht="15.75" customHeight="1">
      <c r="A41" s="24">
        <v>4</v>
      </c>
      <c r="B41" s="24">
        <v>28</v>
      </c>
      <c r="C41" s="24">
        <v>50</v>
      </c>
      <c r="D41" s="5">
        <v>36.200000000000003</v>
      </c>
      <c r="E41" s="24">
        <f t="shared" si="8"/>
        <v>50680.000000000007</v>
      </c>
      <c r="F41" s="24">
        <v>60</v>
      </c>
      <c r="G41" s="25">
        <f t="shared" si="9"/>
        <v>844.66666666666674</v>
      </c>
      <c r="H41" s="41" t="s">
        <v>18</v>
      </c>
      <c r="I41" s="39"/>
      <c r="J41" s="39"/>
      <c r="K41" s="39"/>
      <c r="L41" s="40"/>
      <c r="M41" s="1"/>
      <c r="N41" s="24">
        <v>4</v>
      </c>
      <c r="O41" s="24">
        <v>28</v>
      </c>
      <c r="P41" s="24">
        <v>50</v>
      </c>
      <c r="Q41" s="5">
        <v>36.200000000000003</v>
      </c>
      <c r="R41" s="24">
        <f t="shared" si="10"/>
        <v>50680.000000000007</v>
      </c>
      <c r="S41" s="24">
        <v>60</v>
      </c>
      <c r="T41" s="25">
        <f t="shared" si="11"/>
        <v>844.66666666666674</v>
      </c>
      <c r="U41" s="41" t="s">
        <v>18</v>
      </c>
      <c r="V41" s="39"/>
      <c r="W41" s="39"/>
      <c r="X41" s="39"/>
      <c r="Y41" s="40"/>
    </row>
    <row r="42" spans="1:28" ht="15.75" customHeight="1">
      <c r="A42" s="17"/>
      <c r="B42" s="17"/>
      <c r="C42" s="17"/>
      <c r="D42" s="17"/>
      <c r="E42" s="17"/>
      <c r="F42" s="17"/>
      <c r="G42" s="2"/>
      <c r="H42" s="17"/>
      <c r="I42" s="17"/>
      <c r="J42" s="17"/>
      <c r="K42" s="17"/>
      <c r="L42" s="2"/>
      <c r="M42" s="1"/>
      <c r="N42" s="17"/>
      <c r="O42" s="17"/>
      <c r="P42" s="17"/>
      <c r="Q42" s="17"/>
      <c r="R42" s="17"/>
      <c r="S42" s="17"/>
      <c r="T42" s="2"/>
      <c r="U42" s="17"/>
      <c r="V42" s="17"/>
      <c r="W42" s="17"/>
      <c r="X42" s="17"/>
      <c r="Y42" s="2"/>
    </row>
    <row r="43" spans="1:28" ht="15.75" customHeight="1">
      <c r="A43" s="17"/>
      <c r="B43" s="17"/>
      <c r="C43" s="17"/>
      <c r="D43" s="17"/>
      <c r="E43" s="17"/>
      <c r="F43" s="21" t="s">
        <v>17</v>
      </c>
      <c r="G43" s="10">
        <f>SUM(G38:G41)</f>
        <v>3499.3333333333339</v>
      </c>
      <c r="H43" s="17"/>
      <c r="I43" s="17"/>
      <c r="L43" s="1"/>
      <c r="M43" s="1"/>
      <c r="N43" s="17"/>
      <c r="O43" s="17"/>
      <c r="P43" s="17"/>
      <c r="Q43" s="17"/>
      <c r="R43" s="17"/>
      <c r="S43" s="21" t="s">
        <v>17</v>
      </c>
      <c r="T43" s="10">
        <f>SUM(T38:T41)</f>
        <v>3408.8333333333339</v>
      </c>
      <c r="U43" s="17"/>
      <c r="V43" s="17"/>
      <c r="Y43" s="1"/>
    </row>
    <row r="44" spans="1:28" ht="15.75" customHeight="1">
      <c r="F44" s="22" t="s">
        <v>9</v>
      </c>
      <c r="G44" s="10">
        <v>3700</v>
      </c>
      <c r="J44" s="11" t="s">
        <v>10</v>
      </c>
      <c r="K44" s="11"/>
      <c r="L44" s="12" t="s">
        <v>60</v>
      </c>
      <c r="M44" s="12" t="s">
        <v>56</v>
      </c>
      <c r="N44" s="12" t="s">
        <v>57</v>
      </c>
      <c r="O44" s="12" t="s">
        <v>58</v>
      </c>
      <c r="S44" s="22" t="s">
        <v>9</v>
      </c>
      <c r="T44" s="10">
        <v>3700</v>
      </c>
      <c r="W44" s="11" t="s">
        <v>10</v>
      </c>
      <c r="X44" s="11"/>
      <c r="Y44" s="12" t="s">
        <v>60</v>
      </c>
      <c r="Z44" s="12" t="s">
        <v>56</v>
      </c>
      <c r="AA44" s="12" t="s">
        <v>57</v>
      </c>
      <c r="AB44" s="12" t="s">
        <v>58</v>
      </c>
    </row>
    <row r="45" spans="1:28" ht="15.75" customHeight="1">
      <c r="F45" s="23" t="s">
        <v>12</v>
      </c>
      <c r="G45" s="10">
        <f>G43-G44</f>
        <v>-200.66666666666606</v>
      </c>
      <c r="I45" s="4">
        <v>60</v>
      </c>
      <c r="J45" s="4">
        <f>G45*I45</f>
        <v>-12039.999999999964</v>
      </c>
      <c r="K45" s="4">
        <v>50</v>
      </c>
      <c r="L45" s="15">
        <f>J45/K45</f>
        <v>-240.79999999999927</v>
      </c>
      <c r="M45" s="6">
        <v>232</v>
      </c>
      <c r="N45" s="6">
        <f>M45*60/50</f>
        <v>278.39999999999998</v>
      </c>
      <c r="O45" s="26">
        <f>L45+N45</f>
        <v>37.600000000000705</v>
      </c>
      <c r="S45" s="23" t="s">
        <v>12</v>
      </c>
      <c r="T45" s="10">
        <f>T43-T44</f>
        <v>-291.16666666666606</v>
      </c>
      <c r="V45" s="4">
        <v>60</v>
      </c>
      <c r="W45" s="4">
        <f>T45*V45</f>
        <v>-17469.999999999964</v>
      </c>
      <c r="X45" s="4">
        <v>50</v>
      </c>
      <c r="Y45" s="15">
        <f>W45/X45</f>
        <v>-349.3999999999993</v>
      </c>
      <c r="Z45" s="6">
        <v>225</v>
      </c>
      <c r="AA45" s="6">
        <f>Z45*60/50</f>
        <v>270</v>
      </c>
      <c r="AB45" s="26">
        <f>Y45+AA45</f>
        <v>-79.399999999999295</v>
      </c>
    </row>
    <row r="46" spans="1:28" ht="15.75" customHeight="1">
      <c r="G46" s="1"/>
      <c r="L46" s="1"/>
      <c r="M46" s="37" t="s">
        <v>61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8" ht="15.75" hidden="1" customHeight="1">
      <c r="G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8" ht="15.75" hidden="1" customHeight="1">
      <c r="A48" s="38" t="s">
        <v>19</v>
      </c>
      <c r="B48" s="39"/>
      <c r="C48" s="39"/>
      <c r="D48" s="39"/>
      <c r="E48" s="39"/>
      <c r="F48" s="39"/>
      <c r="G48" s="4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hidden="1" customHeight="1">
      <c r="A49" s="3" t="s">
        <v>1</v>
      </c>
      <c r="B49" s="3" t="s">
        <v>2</v>
      </c>
      <c r="C49" s="3" t="s">
        <v>3</v>
      </c>
      <c r="D49" s="3" t="s">
        <v>4</v>
      </c>
      <c r="E49" s="3" t="s">
        <v>5</v>
      </c>
      <c r="F49" s="3" t="s">
        <v>6</v>
      </c>
      <c r="G49" s="3" t="s">
        <v>7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hidden="1" customHeight="1">
      <c r="A50" s="4">
        <v>1</v>
      </c>
      <c r="B50" s="4">
        <v>28</v>
      </c>
      <c r="C50" s="4">
        <v>50</v>
      </c>
      <c r="D50" s="4">
        <v>40</v>
      </c>
      <c r="E50" s="4">
        <f t="shared" ref="E50:E54" si="12">D50*C50*B50</f>
        <v>56000</v>
      </c>
      <c r="F50" s="4">
        <v>60</v>
      </c>
      <c r="G50" s="6">
        <f t="shared" ref="G50:G54" si="13">E50/F50</f>
        <v>933.33333333333337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hidden="1" customHeight="1">
      <c r="A51" s="4">
        <v>2</v>
      </c>
      <c r="B51" s="4">
        <v>31</v>
      </c>
      <c r="C51" s="4">
        <v>50</v>
      </c>
      <c r="D51" s="4">
        <v>40</v>
      </c>
      <c r="E51" s="4">
        <f t="shared" si="12"/>
        <v>62000</v>
      </c>
      <c r="F51" s="4">
        <v>60</v>
      </c>
      <c r="G51" s="6">
        <f t="shared" si="13"/>
        <v>1033.3333333333333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hidden="1" customHeight="1">
      <c r="A52" s="4">
        <v>3</v>
      </c>
      <c r="B52" s="4">
        <v>31</v>
      </c>
      <c r="C52" s="4">
        <v>50</v>
      </c>
      <c r="D52" s="4">
        <v>40</v>
      </c>
      <c r="E52" s="4">
        <f t="shared" si="12"/>
        <v>62000</v>
      </c>
      <c r="F52" s="4">
        <v>60</v>
      </c>
      <c r="G52" s="6">
        <f t="shared" si="13"/>
        <v>1033.3333333333333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hidden="1" customHeight="1">
      <c r="A53" s="19">
        <v>4</v>
      </c>
      <c r="B53" s="19">
        <v>29</v>
      </c>
      <c r="C53" s="19">
        <v>50</v>
      </c>
      <c r="D53" s="19">
        <v>40</v>
      </c>
      <c r="E53" s="19">
        <f t="shared" si="12"/>
        <v>58000</v>
      </c>
      <c r="F53" s="19">
        <v>60</v>
      </c>
      <c r="G53" s="20">
        <f t="shared" si="13"/>
        <v>966.66666666666663</v>
      </c>
      <c r="H53" s="42" t="s">
        <v>16</v>
      </c>
      <c r="I53" s="39"/>
      <c r="J53" s="39"/>
      <c r="K53" s="39"/>
      <c r="L53" s="4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hidden="1" customHeight="1">
      <c r="A54" s="19">
        <v>5</v>
      </c>
      <c r="B54" s="19">
        <v>27</v>
      </c>
      <c r="C54" s="19">
        <v>50</v>
      </c>
      <c r="D54" s="19">
        <v>40</v>
      </c>
      <c r="E54" s="19">
        <f t="shared" si="12"/>
        <v>54000</v>
      </c>
      <c r="F54" s="19">
        <v>60</v>
      </c>
      <c r="G54" s="20">
        <f t="shared" si="13"/>
        <v>900</v>
      </c>
      <c r="H54" s="42" t="s">
        <v>16</v>
      </c>
      <c r="I54" s="39"/>
      <c r="J54" s="39"/>
      <c r="K54" s="39"/>
      <c r="L54" s="40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hidden="1" customHeight="1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hidden="1" customHeight="1">
      <c r="F56" s="7" t="s">
        <v>20</v>
      </c>
      <c r="G56" s="10">
        <f>SUM(G50:G54)</f>
        <v>4866.6666666666661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hidden="1" customHeight="1">
      <c r="F57" s="9" t="s">
        <v>9</v>
      </c>
      <c r="G57" s="10">
        <v>4700</v>
      </c>
      <c r="J57" s="11" t="s">
        <v>10</v>
      </c>
      <c r="K57" s="11"/>
      <c r="L57" s="12" t="s">
        <v>11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hidden="1" customHeight="1">
      <c r="F58" s="13" t="s">
        <v>12</v>
      </c>
      <c r="G58" s="14">
        <f>G56-G57</f>
        <v>166.66666666666606</v>
      </c>
      <c r="I58" s="4">
        <v>60</v>
      </c>
      <c r="J58" s="4">
        <f>G58*I58</f>
        <v>9999.9999999999636</v>
      </c>
      <c r="K58" s="4">
        <v>50</v>
      </c>
      <c r="L58" s="15">
        <f>J58/K58</f>
        <v>199.99999999999926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hidden="1" customHeight="1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hidden="1" customHeight="1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hidden="1" customHeight="1">
      <c r="A61" s="38" t="s">
        <v>19</v>
      </c>
      <c r="B61" s="39"/>
      <c r="C61" s="39"/>
      <c r="D61" s="39"/>
      <c r="E61" s="39"/>
      <c r="F61" s="39"/>
      <c r="G61" s="40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hidden="1" customHeight="1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hidden="1" customHeight="1">
      <c r="A63" s="4">
        <v>1</v>
      </c>
      <c r="B63" s="4">
        <v>28</v>
      </c>
      <c r="C63" s="4">
        <v>50</v>
      </c>
      <c r="D63" s="4">
        <v>40</v>
      </c>
      <c r="E63" s="4">
        <f t="shared" ref="E63:E67" si="14">D63*C63*B63</f>
        <v>56000</v>
      </c>
      <c r="F63" s="4">
        <v>60</v>
      </c>
      <c r="G63" s="6">
        <f t="shared" ref="G63:G67" si="15">E63/F63</f>
        <v>933.33333333333337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hidden="1" customHeight="1">
      <c r="A64" s="4">
        <v>2</v>
      </c>
      <c r="B64" s="4">
        <v>31</v>
      </c>
      <c r="C64" s="4">
        <v>50</v>
      </c>
      <c r="D64" s="4">
        <v>40</v>
      </c>
      <c r="E64" s="4">
        <f t="shared" si="14"/>
        <v>62000</v>
      </c>
      <c r="F64" s="4">
        <v>60</v>
      </c>
      <c r="G64" s="6">
        <f t="shared" si="15"/>
        <v>1033.3333333333333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hidden="1" customHeight="1">
      <c r="A65" s="4">
        <v>3</v>
      </c>
      <c r="B65" s="4">
        <v>31</v>
      </c>
      <c r="C65" s="4">
        <v>50</v>
      </c>
      <c r="D65" s="4">
        <v>40</v>
      </c>
      <c r="E65" s="4">
        <f t="shared" si="14"/>
        <v>62000</v>
      </c>
      <c r="F65" s="4">
        <v>60</v>
      </c>
      <c r="G65" s="6">
        <f t="shared" si="15"/>
        <v>1033.3333333333333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hidden="1" customHeight="1">
      <c r="A66" s="24">
        <v>4</v>
      </c>
      <c r="B66" s="24">
        <v>29</v>
      </c>
      <c r="C66" s="24">
        <v>50</v>
      </c>
      <c r="D66" s="24">
        <v>40</v>
      </c>
      <c r="E66" s="24">
        <f t="shared" si="14"/>
        <v>58000</v>
      </c>
      <c r="F66" s="24">
        <v>60</v>
      </c>
      <c r="G66" s="25">
        <f t="shared" si="15"/>
        <v>966.66666666666663</v>
      </c>
      <c r="H66" s="41" t="s">
        <v>18</v>
      </c>
      <c r="I66" s="39"/>
      <c r="J66" s="39"/>
      <c r="K66" s="39"/>
      <c r="L66" s="40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hidden="1" customHeight="1">
      <c r="A67" s="24">
        <v>5</v>
      </c>
      <c r="B67" s="24">
        <v>27</v>
      </c>
      <c r="C67" s="24">
        <v>50</v>
      </c>
      <c r="D67" s="24">
        <v>40</v>
      </c>
      <c r="E67" s="24">
        <f t="shared" si="14"/>
        <v>54000</v>
      </c>
      <c r="F67" s="24">
        <v>60</v>
      </c>
      <c r="G67" s="25">
        <f t="shared" si="15"/>
        <v>900</v>
      </c>
      <c r="H67" s="41" t="s">
        <v>18</v>
      </c>
      <c r="I67" s="39"/>
      <c r="J67" s="39"/>
      <c r="K67" s="39"/>
      <c r="L67" s="40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hidden="1" customHeight="1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hidden="1" customHeight="1">
      <c r="F69" s="7" t="s">
        <v>20</v>
      </c>
      <c r="G69" s="10">
        <f>SUM(G63:G67)</f>
        <v>4866.6666666666661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hidden="1" customHeight="1">
      <c r="F70" s="9" t="s">
        <v>9</v>
      </c>
      <c r="G70" s="10">
        <v>4700</v>
      </c>
      <c r="J70" s="11" t="s">
        <v>10</v>
      </c>
      <c r="K70" s="11"/>
      <c r="L70" s="12" t="s">
        <v>11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hidden="1" customHeight="1">
      <c r="F71" s="13" t="s">
        <v>12</v>
      </c>
      <c r="G71" s="14">
        <f>G69-G70</f>
        <v>166.66666666666606</v>
      </c>
      <c r="I71" s="4">
        <v>60</v>
      </c>
      <c r="J71" s="4">
        <f>G71*I71</f>
        <v>9999.9999999999636</v>
      </c>
      <c r="K71" s="4">
        <v>50</v>
      </c>
      <c r="L71" s="15">
        <f>J71/K71</f>
        <v>199.99999999999926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2:25" ht="15.75" customHeight="1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2:25" ht="15.75" customHeight="1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2:25" ht="15.75" customHeight="1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2:25" ht="15.75" customHeight="1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2:25" ht="15.75" customHeight="1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2:25" ht="15.75" customHeight="1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2:25" ht="15.75" customHeight="1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2:25" ht="15.75" customHeight="1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2:25" ht="15.75" customHeight="1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2:25" ht="15.75" customHeight="1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2:25" ht="15.75" customHeight="1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2:25" ht="15.75" customHeight="1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2:25" ht="15.75" customHeight="1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2:25" ht="15.75" customHeight="1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2:25" ht="15.75" customHeight="1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2:25" ht="15.75" customHeight="1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2:25" ht="15.75" customHeight="1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2:25" ht="15.75" customHeight="1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2:25" ht="15.75" customHeight="1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2:25" ht="15.75" customHeight="1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2:25" ht="15.75" customHeight="1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2:25" ht="15.75" customHeight="1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2:25" ht="15.75" customHeight="1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2:25" ht="15.75" customHeight="1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2:25" ht="15.75" customHeight="1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2:25" ht="15.75" customHeight="1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2:25" ht="15.75" customHeight="1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2:25" ht="15.75" customHeight="1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2:25" ht="15.75" customHeight="1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2:25" ht="15.75" customHeight="1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2:25" ht="15.75" customHeight="1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2:25" ht="15.75" customHeight="1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2:25" ht="15.75" customHeight="1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2:25" ht="15.75" customHeight="1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2:25" ht="15.75" customHeight="1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2:25" ht="15.75" customHeight="1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2:25" ht="15.75" customHeight="1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2:25" ht="15.75" customHeight="1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2:25" ht="15.75" customHeight="1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2:25" ht="15.75" customHeight="1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2:25" ht="15.75" customHeight="1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2:25" ht="15.75" customHeight="1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2:25" ht="15.75" customHeight="1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2:25" ht="15.75" customHeight="1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2:25" ht="15.75" customHeight="1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2:25" ht="15.75" customHeight="1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2:25" ht="15.75" customHeight="1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2:25" ht="15.75" customHeight="1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2:25" ht="15.75" customHeight="1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2:25" ht="15.75" customHeight="1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2:25" ht="15.75" customHeight="1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2:25" ht="15.75" customHeight="1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2:25" ht="15.75" customHeight="1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2:25" ht="15.75" customHeight="1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2:25" ht="15.75" customHeight="1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2:25" ht="15.75" customHeight="1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2:25" ht="15.75" customHeight="1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2:25" ht="15.75" customHeight="1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2:25" ht="15.75" customHeight="1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2:25" ht="15.75" customHeight="1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2:25" ht="15.75" customHeight="1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2:25" ht="15.75" customHeight="1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2:25" ht="15.75" customHeight="1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2:25" ht="15.75" customHeight="1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2:25" ht="15.75" customHeight="1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2:25" ht="15.75" customHeight="1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2:25" ht="15.75" customHeight="1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2:25" ht="15.75" customHeight="1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2:25" ht="15.75" customHeight="1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2:25" ht="15.75" customHeight="1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2:25" ht="15.75" customHeight="1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2:25" ht="15.75" customHeight="1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2:25" ht="15.75" customHeight="1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2:25" ht="15.75" customHeight="1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2:25" ht="15.75" customHeight="1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2:25" ht="15.75" customHeight="1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2:25" ht="15.75" customHeight="1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2:25" ht="15.75" customHeight="1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2:25" ht="15.75" customHeight="1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2:25" ht="15.75" customHeight="1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2:25" ht="15.75" customHeight="1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2:25" ht="15.75" customHeight="1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2:25" ht="15.75" customHeight="1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2:25" ht="15.75" customHeight="1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2:25" ht="15.75" customHeight="1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2:25" ht="15.75" customHeight="1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2:25" ht="15.75" customHeight="1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2:25" ht="15.75" customHeight="1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2:25" ht="15.75" customHeight="1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2:25" ht="15.75" customHeight="1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2:25" ht="15.75" customHeight="1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2:25" ht="15.75" customHeight="1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2:25" ht="15.75" customHeight="1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2:25" ht="15.75" customHeight="1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2:25" ht="15.75" customHeight="1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2:25" ht="15.75" customHeight="1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2:25" ht="15.75" customHeight="1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2:25" ht="15.75" customHeight="1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2:25" ht="15.75" customHeight="1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2:25" ht="15.75" customHeight="1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2:25" ht="15.75" customHeight="1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2:25" ht="15.75" customHeight="1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2:25" ht="15.75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2:25" ht="15.75" customHeight="1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2:25" ht="15.75" customHeight="1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2:25" ht="15.75" customHeight="1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2:25" ht="15.75" customHeight="1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2:25" ht="15.75" customHeight="1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2:25" ht="15.75" customHeight="1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2:25" ht="15.75" customHeight="1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2:25" ht="15.75" customHeight="1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2:25" ht="15.75" customHeight="1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2:25" ht="15.75" customHeight="1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2:25" ht="15.75" customHeight="1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2:25" ht="15.75" customHeight="1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2:25" ht="15.75" customHeight="1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2:25" ht="15.75" customHeight="1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2:25" ht="15.75" customHeight="1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2:25" ht="15.75" customHeight="1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2:25" ht="15.75" customHeight="1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2:25" ht="15.75" customHeight="1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2:25" ht="15.75" customHeight="1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2:25" ht="15.75" customHeight="1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2:25" ht="15.75" customHeight="1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2:25" ht="15.75" customHeight="1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2:25" ht="15.75" customHeight="1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2:25" ht="15.75" customHeight="1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2:25" ht="15.75" customHeight="1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2:25" ht="15.75" customHeight="1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2:25" ht="15.75" customHeight="1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2:25" ht="15.75" customHeight="1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2:25" ht="15.75" customHeight="1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2:25" ht="15.75" customHeight="1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2:25" ht="15.75" customHeight="1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2:25" ht="15.75" customHeight="1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2:25" ht="15.75" customHeight="1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2:25" ht="15.75" customHeight="1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2:25" ht="15.75" customHeight="1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2:25" ht="15.75" customHeight="1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2:25" ht="15.75" customHeight="1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2:25" ht="15.75" customHeight="1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2:25" ht="15.75" customHeight="1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2:25" ht="15.75" customHeight="1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2:25" ht="15.75" customHeight="1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2:25" ht="15.75" customHeight="1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2:25" ht="15.75" customHeight="1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2:25" ht="15.75" customHeight="1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2:25" ht="15.75" customHeight="1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2:25" ht="15.75" customHeight="1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2:25" ht="15.75" customHeight="1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2:25" ht="15.75" customHeight="1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2:25" ht="15.75" customHeight="1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2:25" ht="15.75" customHeight="1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2:25" ht="15.75" customHeight="1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2:25" ht="15.75" customHeight="1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2:25" ht="15.75" customHeight="1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2:25" ht="15.75" customHeight="1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2:25" ht="15.75" customHeight="1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2:25" ht="15.75" customHeight="1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2:25" ht="15.75" customHeight="1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2:25" ht="15.75" customHeight="1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2:25" ht="15.75" customHeight="1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2:25" ht="15.75" customHeight="1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2:25" ht="15.75" customHeight="1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2:25" ht="15.75" customHeight="1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2:25" ht="15.75" customHeight="1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2:25" ht="15.75" customHeight="1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2:25" ht="15.75" customHeight="1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2:25" ht="15.75" customHeight="1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2:25" ht="15.75" customHeight="1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2:25" ht="15.75" customHeight="1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2:25" ht="15.75" customHeight="1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2:25" ht="15.75" customHeight="1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2:25" ht="15.75" customHeight="1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2:25" ht="15.75" customHeight="1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2:25" ht="15.75" customHeight="1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2:25" ht="15.75" customHeight="1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2:25" ht="15.75" customHeight="1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2:25" ht="15.75" customHeight="1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2:25" ht="15.75" customHeight="1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2:25" ht="15.75" customHeight="1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2:25" ht="15.75" customHeight="1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2:25" ht="15.75" customHeight="1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2:25" ht="15.75" customHeight="1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2:25" ht="15.75" customHeight="1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2:25" ht="15.75" customHeight="1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2:25" ht="15.75" customHeight="1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2:25" ht="15.75" customHeight="1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2:25" ht="15.75" customHeight="1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2:25" ht="15.75" customHeight="1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2:25" ht="15.75" customHeight="1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2:25" ht="15.75" customHeight="1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2:25" ht="15.75" customHeight="1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2:25" ht="15.75" customHeight="1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2:25" ht="15.75" customHeight="1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2:25" ht="15.75" customHeight="1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2:25" ht="15.75" customHeight="1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2:25" ht="15.75" customHeight="1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2:25" ht="15.75" customHeight="1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2:25" ht="15.75" customHeight="1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2:25" ht="15.75" customHeight="1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2:25" ht="15.75" customHeight="1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2:25" ht="15.75" customHeight="1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2:25" ht="15.75" customHeight="1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2:25" ht="15.75" customHeight="1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2:25" ht="15.75" customHeight="1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2:25" ht="15.75" customHeight="1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2:25" ht="15.75" customHeight="1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2:25" ht="15.75" customHeight="1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2:25" ht="15.75" customHeight="1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2:25" ht="15.75" customHeight="1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2:25" ht="15.75" customHeight="1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2:25" ht="15.75" customHeight="1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2:25" ht="15.75" customHeight="1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2:25" ht="15.75" customHeight="1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2:25" ht="15.75" customHeight="1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2:25" ht="15.75" customHeight="1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2:25" ht="15.75" customHeight="1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2:25" ht="15.75" customHeight="1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2:25" ht="15.75" customHeight="1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2:25" ht="15.75" customHeight="1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2:25" ht="15.75" customHeight="1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2:25" ht="15.75" customHeight="1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2:25" ht="15.75" customHeight="1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2:25" ht="15.75" customHeight="1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2:25" ht="15.75" customHeight="1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2:25" ht="15.75" customHeight="1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2:25" ht="15.75" customHeight="1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2:25" ht="15.75" customHeight="1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2:25" ht="15.75" customHeight="1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2:25" ht="15.75" customHeight="1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2:25" ht="15.75" customHeight="1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2:25" ht="15.75" customHeight="1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2:25" ht="15.75" customHeight="1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2:25" ht="15.75" customHeight="1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2:25" ht="15.75" customHeight="1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2:25" ht="15.75" customHeight="1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2:25" ht="15.75" customHeight="1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2:25" ht="15.75" customHeight="1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2:25" ht="15.75" customHeight="1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2:25" ht="15.75" customHeight="1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2:25" ht="15.75" customHeight="1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2:25" ht="15.75" customHeight="1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2:25" ht="15.75" customHeight="1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2:25" ht="15.75" customHeight="1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2:25" ht="15.75" customHeight="1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2:25" ht="15.75" customHeight="1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2:25" ht="15.75" customHeight="1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2:25" ht="15.75" customHeight="1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2:25" ht="15.75" customHeight="1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2:25" ht="15.75" customHeight="1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2:25" ht="15.75" customHeight="1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2:25" ht="15.75" customHeight="1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2:25" ht="15.75" customHeight="1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2:25" ht="15.75" customHeight="1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2:25" ht="15.75" customHeight="1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2:25" ht="15.75" customHeight="1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2:25" ht="15.75" customHeight="1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2:25" ht="15.75" customHeight="1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2:25" ht="15.75" customHeight="1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2:25" ht="15.75" customHeight="1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2:25" ht="15.75" customHeight="1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2:25" ht="15.75" customHeight="1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2:25" ht="15.75" customHeight="1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2:25" ht="15.75" customHeight="1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2:25" ht="15.75" customHeight="1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2:25" ht="15.75" customHeight="1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2:25" ht="15.75" customHeight="1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2:25" ht="15.75" customHeight="1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2:25" ht="15.75" customHeight="1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2:25" ht="15.75" customHeight="1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2:25" ht="15.75" customHeight="1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2:25" ht="15.75" customHeight="1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2:25" ht="15.75" customHeight="1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2:25" ht="15.75" customHeight="1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2:25" ht="15.75" customHeight="1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2:25" ht="15.75" customHeight="1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2:25" ht="15.75" customHeight="1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2:25" ht="15.75" customHeight="1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2:25" ht="15.75" customHeight="1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2:25" ht="15.75" customHeight="1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2:25" ht="15.75" customHeight="1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2:25" ht="15.75" customHeight="1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2:25" ht="15.75" customHeight="1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2:25" ht="15.75" customHeight="1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2:25" ht="15.75" customHeight="1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2:25" ht="15.75" customHeight="1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2:25" ht="15.75" customHeight="1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2:25" ht="15.75" customHeight="1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2:25" ht="15.75" customHeight="1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2:25" ht="15.75" customHeight="1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2:25" ht="15.75" customHeight="1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2:25" ht="15.75" customHeight="1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2:25" ht="15.75" customHeight="1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2:25" ht="15.75" customHeight="1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2:25" ht="15.75" customHeight="1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2:25" ht="15.75" customHeight="1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2:25" ht="15.75" customHeight="1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2:25" ht="15.75" customHeight="1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2:25" ht="15.75" customHeight="1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2:25" ht="15.75" customHeight="1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2:25" ht="15.75" customHeight="1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2:25" ht="15.75" customHeight="1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2:25" ht="15.75" customHeight="1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2:25" ht="15.75" customHeight="1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2:25" ht="15.75" customHeight="1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2:25" ht="15.75" customHeight="1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2:25" ht="15.75" customHeight="1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2:25" ht="15.75" customHeight="1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2:25" ht="15.75" customHeight="1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2:25" ht="15.75" customHeight="1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2:25" ht="15.75" customHeight="1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2:25" ht="15.75" customHeight="1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2:25" ht="15.75" customHeight="1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2:25" ht="15.75" customHeight="1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2:25" ht="15.75" customHeight="1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2:25" ht="15.75" customHeight="1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2:25" ht="15.75" customHeight="1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2:25" ht="15.75" customHeight="1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2:25" ht="15.75" customHeight="1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2:25" ht="15.75" customHeight="1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2:25" ht="15.75" customHeight="1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2:25" ht="15.75" customHeight="1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2:25" ht="15.75" customHeight="1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2:25" ht="15.75" customHeight="1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2:25" ht="15.75" customHeight="1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2:25" ht="15.75" customHeight="1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2:25" ht="15.75" customHeight="1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2:25" ht="15.75" customHeight="1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2:25" ht="15.75" customHeight="1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2:25" ht="15.75" customHeight="1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2:25" ht="15.75" customHeight="1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2:25" ht="15.75" customHeight="1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2:25" ht="15.75" customHeight="1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2:25" ht="15.75" customHeight="1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2:25" ht="15.75" customHeight="1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2:25" ht="15.75" customHeight="1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2:25" ht="15.75" customHeight="1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2:25" ht="15.75" customHeight="1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2:25" ht="15.75" customHeight="1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2:25" ht="15.75" customHeight="1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2:25" ht="15.75" customHeight="1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2:25" ht="15.75" customHeight="1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2:25" ht="15.75" customHeight="1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2:25" ht="15.75" customHeight="1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2:25" ht="15.75" customHeight="1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2:25" ht="15.75" customHeight="1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2:25" ht="15.75" customHeight="1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2:25" ht="15.75" customHeight="1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2:25" ht="15.75" customHeight="1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2:25" ht="15.75" customHeight="1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2:25" ht="15.75" customHeight="1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2:25" ht="15.75" customHeight="1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2:25" ht="15.75" customHeight="1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2:25" ht="15.75" customHeight="1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2:25" ht="15.75" customHeight="1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2:25" ht="15.75" customHeight="1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2:25" ht="15.75" customHeight="1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2:25" ht="15.75" customHeight="1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2:25" ht="15.75" customHeight="1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2:25" ht="15.75" customHeight="1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2:25" ht="15.75" customHeight="1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2:25" ht="15.75" customHeight="1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2:25" ht="15.75" customHeight="1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2:25" ht="15.75" customHeight="1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2:25" ht="15.75" customHeight="1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2:25" ht="15.75" customHeight="1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2:25" ht="15.75" customHeight="1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2:25" ht="15.75" customHeight="1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2:25" ht="15.75" customHeight="1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2:25" ht="15.75" customHeight="1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2:25" ht="15.75" customHeight="1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2:25" ht="15.75" customHeight="1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2:25" ht="15.75" customHeight="1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2:25" ht="15.75" customHeight="1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2:25" ht="15.75" customHeight="1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2:25" ht="15.75" customHeight="1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2:25" ht="15.75" customHeight="1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2:25" ht="15.75" customHeight="1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2:25" ht="15.75" customHeight="1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2:25" ht="15.75" customHeight="1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2:25" ht="15.75" customHeight="1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2:25" ht="15.75" customHeight="1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2:25" ht="15.75" customHeight="1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2:25" ht="15.75" customHeight="1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2:25" ht="15.75" customHeight="1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2:25" ht="15.75" customHeight="1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2:25" ht="15.75" customHeight="1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2:25" ht="15.75" customHeight="1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2:25" ht="15.75" customHeight="1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2:25" ht="15.75" customHeight="1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2:25" ht="15.75" customHeight="1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2:25" ht="15.75" customHeight="1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2:25" ht="15.75" customHeight="1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2:25" ht="15.75" customHeight="1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2:25" ht="15.75" customHeight="1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2:25" ht="15.75" customHeight="1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2:25" ht="15.75" customHeight="1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2:25" ht="15.75" customHeight="1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2:25" ht="15.75" customHeight="1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2:25" ht="15.75" customHeight="1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2:25" ht="15.75" customHeight="1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2:25" ht="15.75" customHeight="1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2:25" ht="15.75" customHeight="1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2:25" ht="15.75" customHeight="1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2:25" ht="15.75" customHeight="1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2:25" ht="15.75" customHeight="1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2:25" ht="15.75" customHeight="1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2:25" ht="15.75" customHeight="1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2:25" ht="15.75" customHeight="1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2:25" ht="15.75" customHeight="1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2:25" ht="15.75" customHeight="1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2:25" ht="15.75" customHeight="1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2:25" ht="15.75" customHeight="1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2:25" ht="15.75" customHeight="1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2:25" ht="15.75" customHeight="1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2:25" ht="15.75" customHeight="1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2:25" ht="15.75" customHeight="1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2:25" ht="15.75" customHeight="1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2:25" ht="15.75" customHeight="1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2:25" ht="15.75" customHeight="1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2:25" ht="15.75" customHeight="1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2:25" ht="15.75" customHeight="1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2:25" ht="15.75" customHeight="1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2:25" ht="15.75" customHeight="1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2:25" ht="15.75" customHeight="1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2:25" ht="15.75" customHeight="1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2:25" ht="15.75" customHeight="1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2:25" ht="15.75" customHeight="1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2:25" ht="15.75" customHeight="1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2:25" ht="15.75" customHeight="1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2:25" ht="15.75" customHeight="1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2:25" ht="15.75" customHeight="1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2:25" ht="15.75" customHeight="1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2:25" ht="15.75" customHeight="1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2:25" ht="15.75" customHeight="1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2:25" ht="15.75" customHeight="1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2:25" ht="15.75" customHeight="1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2:25" ht="15.75" customHeight="1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2:25" ht="15.75" customHeight="1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2:25" ht="15.75" customHeight="1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2:25" ht="15.75" customHeight="1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2:25" ht="15.75" customHeight="1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2:25" ht="15.75" customHeight="1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2:25" ht="15.75" customHeight="1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2:25" ht="15.75" customHeight="1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2:25" ht="15.75" customHeight="1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2:25" ht="15.75" customHeight="1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2:25" ht="15.75" customHeight="1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2:25" ht="15.75" customHeight="1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2:25" ht="15.75" customHeight="1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2:25" ht="15.75" customHeight="1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2:25" ht="15.75" customHeight="1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2:25" ht="15.75" customHeight="1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2:25" ht="15.75" customHeight="1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2:25" ht="15.75" customHeight="1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2:25" ht="15.75" customHeight="1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2:25" ht="15.75" customHeight="1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2:25" ht="15.75" customHeight="1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2:25" ht="15.75" customHeight="1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2:25" ht="15.75" customHeight="1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2:25" ht="15.75" customHeight="1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2:25" ht="15.75" customHeight="1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2:25" ht="15.75" customHeight="1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2:25" ht="15.75" customHeight="1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2:25" ht="15.75" customHeight="1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2:25" ht="15.75" customHeight="1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2:25" ht="15.75" customHeight="1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2:25" ht="15.75" customHeight="1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2:25" ht="15.75" customHeight="1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2:25" ht="15.75" customHeight="1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2:25" ht="15.75" customHeight="1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2:25" ht="15.75" customHeight="1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2:25" ht="15.75" customHeight="1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2:25" ht="15.75" customHeight="1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2:25" ht="15.75" customHeight="1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2:25" ht="15.75" customHeight="1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2:25" ht="15.75" customHeight="1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2:25" ht="15.75" customHeight="1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2:25" ht="15.75" customHeight="1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2:25" ht="15.75" customHeight="1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2:25" ht="15.75" customHeight="1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2:25" ht="15.75" customHeight="1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2:25" ht="15.75" customHeight="1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2:25" ht="15.75" customHeight="1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2:25" ht="15.75" customHeight="1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2:25" ht="15.75" customHeight="1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2:25" ht="15.75" customHeight="1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2:25" ht="15.75" customHeight="1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2:25" ht="15.75" customHeight="1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2:25" ht="15.75" customHeight="1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2:25" ht="15.75" customHeight="1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2:25" ht="15.75" customHeight="1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2:25" ht="15.75" customHeight="1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2:25" ht="15.75" customHeight="1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2:25" ht="15.75" customHeight="1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2:25" ht="15.75" customHeight="1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2:25" ht="15.75" customHeight="1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2:25" ht="15.75" customHeight="1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2:25" ht="15.75" customHeight="1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2:25" ht="15.75" customHeight="1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2:25" ht="15.75" customHeight="1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2:25" ht="15.75" customHeight="1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2:25" ht="15.75" customHeight="1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2:25" ht="15.75" customHeight="1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2:25" ht="15.75" customHeight="1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2:25" ht="15.75" customHeight="1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2:25" ht="15.75" customHeight="1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2:25" ht="15.75" customHeight="1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2:25" ht="15.75" customHeight="1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2:25" ht="15.75" customHeight="1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2:25" ht="15.75" customHeight="1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2:25" ht="15.75" customHeight="1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2:25" ht="15.75" customHeight="1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2:25" ht="15.75" customHeight="1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2:25" ht="15.75" customHeight="1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2:25" ht="15.75" customHeight="1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2:25" ht="15.75" customHeight="1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2:25" ht="15.75" customHeight="1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2:25" ht="15.75" customHeight="1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2:25" ht="15.75" customHeight="1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2:25" ht="15.75" customHeight="1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2:25" ht="15.75" customHeight="1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2:25" ht="15.75" customHeight="1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2:25" ht="15.75" customHeight="1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2:25" ht="15.75" customHeight="1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2:25" ht="15.75" customHeight="1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2:25" ht="15.75" customHeight="1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2:25" ht="15.75" customHeight="1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2:25" ht="15.75" customHeight="1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2:25" ht="15.75" customHeight="1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2:25" ht="15.75" customHeight="1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2:25" ht="15.75" customHeight="1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2:25" ht="15.75" customHeight="1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2:25" ht="15.75" customHeight="1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2:25" ht="15.75" customHeight="1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2:25" ht="15.75" customHeight="1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2:25" ht="15.75" customHeight="1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2:25" ht="15.75" customHeight="1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2:25" ht="15.75" customHeight="1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2:25" ht="15.75" customHeight="1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2:25" ht="15.75" customHeight="1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2:25" ht="15.75" customHeight="1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2:25" ht="15.75" customHeight="1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2:25" ht="15.75" customHeight="1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2:25" ht="15.75" customHeight="1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2:25" ht="15.75" customHeight="1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2:25" ht="15.75" customHeight="1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2:25" ht="15.75" customHeight="1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2:25" ht="15.75" customHeight="1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2:25" ht="15.75" customHeight="1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2:25" ht="15.75" customHeight="1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2:25" ht="15.75" customHeight="1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2:25" ht="15.75" customHeight="1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2:25" ht="15.75" customHeight="1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2:25" ht="15.75" customHeight="1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2:25" ht="15.75" customHeight="1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2:25" ht="15.75" customHeight="1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2:25" ht="15.75" customHeight="1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2:25" ht="15.75" customHeight="1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2:25" ht="15.75" customHeight="1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2:25" ht="15.75" customHeight="1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2:25" ht="15.75" customHeight="1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2:25" ht="15.75" customHeight="1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2:25" ht="15.75" customHeight="1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2:25" ht="15.75" customHeight="1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2:25" ht="15.75" customHeight="1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2:25" ht="15.75" customHeight="1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2:25" ht="15.75" customHeight="1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2:25" ht="15.75" customHeight="1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2:25" ht="15.75" customHeight="1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2:25" ht="15.75" customHeight="1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2:25" ht="15.75" customHeight="1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2:25" ht="15.75" customHeight="1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2:25" ht="15.75" customHeight="1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2:25" ht="15.75" customHeight="1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2:25" ht="15.75" customHeight="1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2:25" ht="15.75" customHeight="1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2:25" ht="15.75" customHeight="1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2:25" ht="15.75" customHeight="1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2:25" ht="15.75" customHeight="1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2:25" ht="15.75" customHeight="1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2:25" ht="15.75" customHeight="1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2:25" ht="15.75" customHeight="1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2:25" ht="15.75" customHeight="1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2:25" ht="15.75" customHeight="1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2:25" ht="15.75" customHeight="1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2:25" ht="15.75" customHeight="1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2:25" ht="15.75" customHeight="1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2:25" ht="15.75" customHeight="1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2:25" ht="15.75" customHeight="1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2:25" ht="15.75" customHeight="1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2:25" ht="15.75" customHeight="1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2:25" ht="15.75" customHeight="1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2:25" ht="15.75" customHeight="1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2:25" ht="15.75" customHeight="1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2:25" ht="15.75" customHeight="1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2:25" ht="15.75" customHeight="1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2:25" ht="15.75" customHeight="1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2:25" ht="15.75" customHeight="1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2:25" ht="15.75" customHeight="1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2:25" ht="15.75" customHeight="1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2:25" ht="15.75" customHeight="1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2:25" ht="15.75" customHeight="1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2:25" ht="15.75" customHeight="1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2:25" ht="15.75" customHeight="1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2:25" ht="15.75" customHeight="1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2:25" ht="15.75" customHeight="1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2:25" ht="15.75" customHeight="1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2:25" ht="15.75" customHeight="1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2:25" ht="15.75" customHeight="1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2:25" ht="15.75" customHeight="1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2:25" ht="15.75" customHeight="1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2:25" ht="15.75" customHeight="1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2:25" ht="15.75" customHeight="1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2:25" ht="15.75" customHeight="1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2:25" ht="15.75" customHeight="1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2:25" ht="15.75" customHeight="1"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2:25" ht="15.75" customHeight="1"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2:25" ht="15.75" customHeight="1"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2:25" ht="15.75" customHeight="1"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2:25" ht="15.75" customHeight="1"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2:25" ht="15.75" customHeight="1"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2:25" ht="15.75" customHeight="1"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2:25" ht="15.75" customHeight="1"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2:25" ht="15.75" customHeight="1"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2:25" ht="15.75" customHeight="1"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2:25" ht="15.75" customHeight="1"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2:25" ht="15.75" customHeight="1"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2:25" ht="15.75" customHeight="1"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2:25" ht="15.75" customHeight="1"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2:25" ht="15.75" customHeight="1"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2:25" ht="15.75" customHeight="1"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2:25" ht="15.75" customHeight="1"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2:25" ht="15.75" customHeight="1"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2:25" ht="15.75" customHeight="1"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2:25" ht="15.75" customHeight="1"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2:25" ht="15.75" customHeight="1"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2:25" ht="15.75" customHeight="1"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2:25" ht="15.75" customHeight="1"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2:25" ht="15.75" customHeight="1"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2:25" ht="15.75" customHeight="1"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2:25" ht="15.75" customHeight="1"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2:25" ht="15.75" customHeight="1"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2:25" ht="15.75" customHeight="1"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2:25" ht="15.75" customHeight="1"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2:25" ht="15.75" customHeight="1"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2:25" ht="15.75" customHeight="1"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2:25" ht="15.75" customHeight="1"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2:25" ht="15.75" customHeight="1"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2:25" ht="15.75" customHeight="1"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2:25" ht="15.75" customHeight="1"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2:25" ht="15.75" customHeight="1"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2:25" ht="15.75" customHeight="1"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2:25" ht="15.75" customHeight="1"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2:25" ht="15.75" customHeight="1"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2:25" ht="15.75" customHeight="1"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2:25" ht="15.75" customHeight="1"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2:25" ht="15.75" customHeight="1"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2:25" ht="15.75" customHeight="1"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2:25" ht="15.75" customHeight="1"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2:25" ht="15.75" customHeight="1"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2:25" ht="15.75" customHeight="1"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2:25" ht="15.75" customHeight="1"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2:25" ht="15.75" customHeight="1"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2:25" ht="15.75" customHeight="1"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2:25" ht="15.75" customHeight="1"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2:25" ht="15.75" customHeight="1"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2:25" ht="15.75" customHeight="1"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2:25" ht="15.75" customHeight="1"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2:25" ht="15.75" customHeight="1"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2:25" ht="15.75" customHeight="1"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2:25" ht="15.75" customHeight="1"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2:25" ht="15.75" customHeight="1"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2:25" ht="15.75" customHeight="1"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2:25" ht="15.75" customHeight="1"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2:25" ht="15.75" customHeight="1"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2:25" ht="15.75" customHeight="1"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2:25" ht="15.75" customHeight="1"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2:25" ht="15.75" customHeight="1"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2:25" ht="15.75" customHeight="1"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2:25" ht="15.75" customHeight="1"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2:25" ht="15.75" customHeight="1"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2:25" ht="15.75" customHeight="1"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2:25" ht="15.75" customHeight="1"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2:25" ht="15.75" customHeight="1"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2:25" ht="15.75" customHeight="1"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2:25" ht="15.75" customHeight="1"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2:25" ht="15.75" customHeight="1"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2:25" ht="15.75" customHeight="1"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2:25" ht="15.75" customHeight="1"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2:25" ht="15.75" customHeight="1"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2:25" ht="15.75" customHeight="1"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2:25" ht="15.75" customHeight="1"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2:25" ht="15.75" customHeight="1"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2:25" ht="15.75" customHeight="1"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2:25" ht="15.75" customHeight="1"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2:25" ht="15.75" customHeight="1"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2:25" ht="15.75" customHeight="1"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2:25" ht="15.75" customHeight="1"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2:25" ht="15.75" customHeight="1"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2:25" ht="15.75" customHeight="1"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2:25" ht="15.75" customHeight="1"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2:25" ht="15.75" customHeight="1"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2:25" ht="15.75" customHeight="1"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2:25" ht="15.75" customHeight="1"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2:25" ht="15.75" customHeight="1"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2:25" ht="15.75" customHeight="1"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2:25" ht="15.75" customHeight="1"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2:25" ht="15.75" customHeight="1"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2:25" ht="15.75" customHeight="1"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2:25" ht="15.75" customHeight="1"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2:25" ht="15.75" customHeight="1"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2:25" ht="15.75" customHeight="1"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2:25" ht="15.75" customHeight="1"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2:25" ht="15.75" customHeight="1"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2:25" ht="15.75" customHeight="1"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2:25" ht="15.75" customHeight="1"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2:25" ht="15.75" customHeight="1"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2:25" ht="15.75" customHeight="1"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2:25" ht="15.75" customHeight="1"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2:25" ht="15.75" customHeight="1"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2:25" ht="15.75" customHeight="1"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2:25" ht="15.75" customHeight="1"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2:25" ht="15.75" customHeight="1"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2:25" ht="15.75" customHeight="1"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2:25" ht="15.75" customHeight="1"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2:25" ht="15.75" customHeight="1"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2:25" ht="15.75" customHeight="1"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2:25" ht="15.75" customHeight="1"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2:25" ht="15.75" customHeight="1"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2:25" ht="15.75" customHeight="1"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2:25" ht="15.75" customHeight="1"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2:25" ht="15.75" customHeight="1"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2:25" ht="15.75" customHeight="1"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2:25" ht="15.75" customHeight="1"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2:25" ht="15.75" customHeight="1"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2:25" ht="15.75" customHeight="1"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2:25" ht="15.75" customHeight="1"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2:25" ht="15.75" customHeight="1"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2:25" ht="15.75" customHeight="1"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2:25" ht="15.75" customHeight="1"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2:25" ht="15.75" customHeight="1"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2:25" ht="15.75" customHeight="1"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2:25" ht="15.75" customHeight="1"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2:25" ht="15.75" customHeight="1"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2:25" ht="15.75" customHeight="1"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2:25" ht="15.75" customHeight="1"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2:25" ht="15.75" customHeight="1"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2:25" ht="15.75" customHeight="1"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2:25" ht="15.75" customHeight="1"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2:25" ht="15.75" customHeight="1"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2:25" ht="15.75" customHeight="1"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2:25" ht="15.75" customHeight="1"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2:25" ht="15.75" customHeight="1"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2:25" ht="15.75" customHeight="1"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2:25" ht="15.75" customHeight="1"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2:25" ht="15.75" customHeight="1"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2:25" ht="15.75" customHeight="1"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2:25" ht="15.75" customHeight="1"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2:25" ht="15.75" customHeight="1"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2:25" ht="15.75" customHeight="1"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2:25" ht="15.75" customHeight="1"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2:25" ht="15.75" customHeight="1"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2:25" ht="15.75" customHeight="1"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2:25" ht="15.75" customHeight="1"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2:25" ht="15.75" customHeight="1"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2:25" ht="15.75" customHeight="1"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2:25" ht="15.75" customHeight="1"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2:25" ht="15.75" customHeight="1"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2:25" ht="15.75" customHeight="1"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2:25" ht="15.75" customHeight="1"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2:25" ht="15.75" customHeight="1"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2:25" ht="15.75" customHeight="1"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2:25" ht="15.75" customHeight="1"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2:25" ht="15.75" customHeight="1"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2:25" ht="15.75" customHeight="1"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2:25" ht="15.75" customHeight="1"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2:25" ht="15.75" customHeight="1"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2:25" ht="15.75" customHeight="1"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2:25" ht="15.75" customHeight="1"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2:25" ht="15.75" customHeight="1"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2:25" ht="15.75" customHeight="1"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2:25" ht="15.75" customHeight="1"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2:25" ht="15.75" customHeight="1"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2:25" ht="15.75" customHeight="1"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2:25" ht="15.75" customHeight="1"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2:25" ht="15.75" customHeight="1"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2:25" ht="15.75" customHeight="1"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2:25" ht="15.75" customHeight="1"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2:25" ht="15.75" customHeight="1"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2:25" ht="15.75" customHeight="1"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2:25" ht="15.75" customHeight="1"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2:25" ht="15.75" customHeight="1"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2:25" ht="15.75" customHeight="1"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2:25" ht="15.75" customHeight="1"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2:25" ht="15.75" customHeight="1"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2:25" ht="15.75" customHeight="1"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2:25" ht="15.75" customHeight="1"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2:25" ht="15.75" customHeight="1"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2:25" ht="15.75" customHeight="1"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2:25" ht="15.75" customHeight="1"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2:25" ht="15.75" customHeight="1"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2:25" ht="15.75" customHeight="1"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2:25" ht="15.75" customHeight="1"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2:25" ht="15.75" customHeight="1"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2:25" ht="15.75" customHeight="1"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2:25" ht="15.75" customHeight="1"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2:25" ht="15.75" customHeight="1"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2:25" ht="15.75" customHeight="1"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2:25" ht="15.75" customHeight="1"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2:25" ht="15.75" customHeight="1"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2:25" ht="15.75" customHeight="1"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2:25" ht="15.75" customHeight="1"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2:25" ht="15.75" customHeight="1"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2:25" ht="15.75" customHeight="1"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2:25" ht="15.75" customHeight="1"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2:25" ht="15.75" customHeight="1"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2:25" ht="15.75" customHeight="1"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2:25" ht="15.75" customHeight="1"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2:25" ht="15.75" customHeight="1"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2:25" ht="15.75" customHeight="1"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2:25" ht="15.75" customHeight="1"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2:25" ht="15.75" customHeight="1"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2:25" ht="15.75" customHeight="1"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2:25" ht="15.75" customHeight="1"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2:25" ht="15.75" customHeight="1"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2:25" ht="15.75" customHeight="1"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2:25" ht="15.75" customHeight="1"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2:25" ht="15.75" customHeight="1"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2:25" ht="15.75" customHeight="1"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2:25" ht="15.75" customHeight="1"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2:25" ht="15.75" customHeight="1"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2:25" ht="15.75" customHeight="1"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2:25" ht="15.75" customHeight="1"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2:25" ht="15.75" customHeight="1"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2:25" ht="15.75" customHeight="1"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2:25" ht="15.75" customHeight="1"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2:25" ht="15.75" customHeight="1"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2:25" ht="15.75" customHeight="1"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2:25" ht="15.75" customHeight="1"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2:25" ht="15.75" customHeight="1"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2:25" ht="15.75" customHeight="1"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2:25" ht="15.75" customHeight="1"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2:25" ht="15.75" customHeight="1"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2:25" ht="15.75" customHeight="1"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2:25" ht="15.75" customHeight="1"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2:25" ht="15.75" customHeight="1"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2:25" ht="15.75" customHeight="1"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2:25" ht="15.75" customHeight="1"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2:25" ht="15.75" customHeight="1"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2:25" ht="15.75" customHeight="1"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2:25" ht="15.75" customHeight="1"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2:25" ht="15.75" customHeight="1"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2:25" ht="15.75" customHeight="1"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2:25" ht="15.75" customHeight="1"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2:25" ht="15.75" customHeight="1"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2:25" ht="15.75" customHeight="1"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2:25" ht="15.75" customHeight="1"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2:25" ht="15.75" customHeight="1"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2:25" ht="15.75" customHeight="1"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2:25" ht="15.75" customHeight="1"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2:25" ht="15.75" customHeight="1"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2:25" ht="15.75" customHeight="1"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2:25" ht="15.75" customHeight="1"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2:25" ht="15.75" customHeight="1"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2:25" ht="15.75" customHeight="1"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2:25" ht="15.75" customHeight="1"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2:25" ht="15.75" customHeight="1"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2:25" ht="15.75" customHeight="1"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2:25" ht="15.75" customHeight="1"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2:25" ht="15.75" customHeight="1"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2:25" ht="15.75" customHeight="1"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2:25" ht="15.75" customHeight="1"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2:25" ht="15.75" customHeight="1"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2:25" ht="15.75" customHeight="1"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2:25" ht="15.75" customHeight="1"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2:25" ht="15.75" customHeight="1"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2:25" ht="15.75" customHeight="1"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2:25" ht="15.75" customHeight="1"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2:25" ht="15.75" customHeight="1"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2:25" ht="15.75" customHeight="1"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2:25" ht="15.75" customHeight="1"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2:25" ht="15.75" customHeight="1"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2:25" ht="15.75" customHeight="1"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2:25" ht="15.75" customHeight="1"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2:25" ht="15.75" customHeight="1"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2:25" ht="15.75" customHeight="1"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2:25" ht="15.75" customHeight="1"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2:25" ht="15.75" customHeight="1"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2:25" ht="15.75" customHeight="1"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2:25" ht="15.75" customHeight="1"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2:25" ht="15.75" customHeight="1"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2:25" ht="15.75" customHeight="1"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2:25" ht="15.75" customHeight="1"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2:25" ht="15.75" customHeight="1"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2:25" ht="15.75" customHeight="1"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2:25" ht="15.75" customHeight="1"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2:25" ht="15.75" customHeight="1"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2:25" ht="15.75" customHeight="1"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2:25" ht="15.75" customHeight="1"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2:25" ht="15.75" customHeight="1"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2:25" ht="15.75" customHeight="1"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2:25" ht="15.75" customHeight="1"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2:25" ht="15.75" customHeight="1"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2:25" ht="15.75" customHeight="1"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2:25" ht="15.75" customHeight="1"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2:25" ht="15.75" customHeight="1"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2:25" ht="15.75" customHeight="1"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2:25" ht="15.75" customHeight="1"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2:25" ht="15.75" customHeight="1"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2:25" ht="15.75" customHeight="1"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2:25" ht="15.75" customHeight="1"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2:25" ht="15.75" customHeight="1"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2:25" ht="15.75" customHeight="1"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2:25" ht="15.75" customHeight="1"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2:25" ht="15.75" customHeight="1"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2:25" ht="15.75" customHeight="1"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2:25" ht="15.75" customHeight="1"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2:25" ht="15.75" customHeight="1"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20">
    <mergeCell ref="A1:G1"/>
    <mergeCell ref="A12:G12"/>
    <mergeCell ref="N24:T24"/>
    <mergeCell ref="H28:L28"/>
    <mergeCell ref="U28:Y28"/>
    <mergeCell ref="U29:Y29"/>
    <mergeCell ref="H41:L41"/>
    <mergeCell ref="H53:L53"/>
    <mergeCell ref="H54:L54"/>
    <mergeCell ref="N36:T36"/>
    <mergeCell ref="U40:Y40"/>
    <mergeCell ref="U41:Y41"/>
    <mergeCell ref="A61:G61"/>
    <mergeCell ref="H66:L66"/>
    <mergeCell ref="H67:L67"/>
    <mergeCell ref="A24:G24"/>
    <mergeCell ref="A36:G36"/>
    <mergeCell ref="H40:L40"/>
    <mergeCell ref="A48:G48"/>
    <mergeCell ref="H29:L29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1"/>
  <sheetViews>
    <sheetView workbookViewId="0">
      <selection activeCell="D14" sqref="D14:E14"/>
    </sheetView>
  </sheetViews>
  <sheetFormatPr defaultColWidth="14.42578125" defaultRowHeight="15" customHeight="1"/>
  <cols>
    <col min="1" max="1" width="32" customWidth="1"/>
    <col min="2" max="5" width="8.7109375" customWidth="1"/>
    <col min="6" max="6" width="28.28515625" customWidth="1"/>
    <col min="7" max="26" width="8.7109375" customWidth="1"/>
  </cols>
  <sheetData>
    <row r="1" spans="1:6">
      <c r="A1" s="27" t="s">
        <v>21</v>
      </c>
      <c r="B1" s="28" t="s">
        <v>22</v>
      </c>
      <c r="C1" s="28" t="s">
        <v>23</v>
      </c>
      <c r="D1" s="31" t="s">
        <v>24</v>
      </c>
      <c r="E1" s="34" t="s">
        <v>49</v>
      </c>
      <c r="F1" s="34" t="s">
        <v>50</v>
      </c>
    </row>
    <row r="2" spans="1:6">
      <c r="A2" s="29" t="s">
        <v>25</v>
      </c>
      <c r="B2" s="11">
        <v>1</v>
      </c>
      <c r="C2" s="11">
        <v>1</v>
      </c>
      <c r="D2" s="32">
        <v>1</v>
      </c>
      <c r="E2" s="35"/>
      <c r="F2" s="36"/>
    </row>
    <row r="3" spans="1:6">
      <c r="A3" s="29" t="s">
        <v>26</v>
      </c>
      <c r="B3" s="11">
        <v>1</v>
      </c>
      <c r="C3" s="11">
        <v>1</v>
      </c>
      <c r="D3" s="32">
        <v>1</v>
      </c>
      <c r="E3" s="35"/>
      <c r="F3" s="36"/>
    </row>
    <row r="4" spans="1:6">
      <c r="A4" s="29" t="s">
        <v>48</v>
      </c>
      <c r="B4" s="11">
        <v>25</v>
      </c>
      <c r="C4" s="11">
        <v>25</v>
      </c>
      <c r="D4" s="32">
        <v>25</v>
      </c>
      <c r="E4" s="35"/>
      <c r="F4" s="36"/>
    </row>
    <row r="5" spans="1:6">
      <c r="A5" s="29" t="s">
        <v>27</v>
      </c>
      <c r="B5" s="11">
        <v>5</v>
      </c>
      <c r="C5" s="11">
        <v>5</v>
      </c>
      <c r="D5" s="32">
        <v>5</v>
      </c>
      <c r="E5" s="35"/>
      <c r="F5" s="36"/>
    </row>
    <row r="6" spans="1:6">
      <c r="A6" s="29" t="s">
        <v>28</v>
      </c>
      <c r="B6" s="11">
        <v>1</v>
      </c>
      <c r="C6" s="11">
        <v>1</v>
      </c>
      <c r="D6" s="32">
        <v>1</v>
      </c>
      <c r="E6" s="35"/>
      <c r="F6" s="36"/>
    </row>
    <row r="7" spans="1:6">
      <c r="A7" s="29" t="s">
        <v>29</v>
      </c>
      <c r="B7" s="11">
        <v>4</v>
      </c>
      <c r="C7" s="11">
        <v>4</v>
      </c>
      <c r="D7" s="32">
        <v>4</v>
      </c>
      <c r="E7" s="35">
        <v>1</v>
      </c>
      <c r="F7" s="36" t="s">
        <v>51</v>
      </c>
    </row>
    <row r="8" spans="1:6">
      <c r="A8" s="29" t="s">
        <v>30</v>
      </c>
      <c r="B8" s="11">
        <v>3</v>
      </c>
      <c r="C8" s="11">
        <v>3</v>
      </c>
      <c r="D8" s="32">
        <v>3</v>
      </c>
      <c r="E8" s="35"/>
      <c r="F8" s="36"/>
    </row>
    <row r="9" spans="1:6">
      <c r="A9" s="29" t="s">
        <v>31</v>
      </c>
      <c r="B9" s="11"/>
      <c r="C9" s="11"/>
      <c r="D9" s="32"/>
      <c r="E9" s="35"/>
      <c r="F9" s="36"/>
    </row>
    <row r="10" spans="1:6">
      <c r="A10" s="29"/>
      <c r="B10" s="11"/>
      <c r="C10" s="11"/>
      <c r="D10" s="32"/>
      <c r="E10" s="35"/>
      <c r="F10" s="36"/>
    </row>
    <row r="11" spans="1:6">
      <c r="A11" s="29"/>
      <c r="B11" s="11"/>
      <c r="C11" s="11"/>
      <c r="D11" s="32"/>
      <c r="E11" s="35"/>
      <c r="F11" s="36"/>
    </row>
    <row r="12" spans="1:6">
      <c r="A12" s="29"/>
      <c r="B12" s="11"/>
      <c r="C12" s="11"/>
      <c r="D12" s="32"/>
      <c r="E12" s="35"/>
      <c r="F12" s="36"/>
    </row>
    <row r="13" spans="1:6">
      <c r="A13" s="29"/>
      <c r="B13" s="11"/>
      <c r="C13" s="11"/>
      <c r="D13" s="32"/>
      <c r="E13" s="35"/>
      <c r="F13" s="36"/>
    </row>
    <row r="14" spans="1:6">
      <c r="A14" s="27" t="s">
        <v>32</v>
      </c>
      <c r="B14" s="27">
        <f t="shared" ref="B14:E14" si="0">SUM(B2:B13)</f>
        <v>40</v>
      </c>
      <c r="C14" s="27">
        <f t="shared" si="0"/>
        <v>40</v>
      </c>
      <c r="D14" s="33">
        <f t="shared" si="0"/>
        <v>40</v>
      </c>
      <c r="E14" s="33">
        <f t="shared" si="0"/>
        <v>1</v>
      </c>
      <c r="F14" s="36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workbookViewId="0">
      <selection activeCell="F31" sqref="F31"/>
    </sheetView>
  </sheetViews>
  <sheetFormatPr defaultColWidth="14.42578125" defaultRowHeight="15" customHeight="1"/>
  <cols>
    <col min="1" max="1" width="31.42578125" customWidth="1"/>
    <col min="2" max="5" width="8.7109375" customWidth="1"/>
    <col min="6" max="6" width="18.140625" bestFit="1" customWidth="1"/>
    <col min="7" max="21" width="8.7109375" customWidth="1"/>
  </cols>
  <sheetData>
    <row r="1" spans="1:6">
      <c r="A1" s="27" t="s">
        <v>21</v>
      </c>
      <c r="B1" s="28" t="s">
        <v>22</v>
      </c>
      <c r="C1" s="28" t="s">
        <v>23</v>
      </c>
      <c r="D1" s="28" t="s">
        <v>24</v>
      </c>
      <c r="E1" s="34" t="s">
        <v>49</v>
      </c>
      <c r="F1" s="34" t="s">
        <v>50</v>
      </c>
    </row>
    <row r="2" spans="1:6">
      <c r="A2" s="29" t="s">
        <v>25</v>
      </c>
      <c r="B2" s="11">
        <v>1</v>
      </c>
      <c r="C2" s="11">
        <v>1</v>
      </c>
      <c r="D2" s="11">
        <v>1</v>
      </c>
      <c r="E2" s="35"/>
      <c r="F2" s="36"/>
    </row>
    <row r="3" spans="1:6">
      <c r="A3" s="29" t="s">
        <v>26</v>
      </c>
      <c r="B3" s="11">
        <v>1</v>
      </c>
      <c r="C3" s="11">
        <v>1</v>
      </c>
      <c r="D3" s="11">
        <v>1</v>
      </c>
      <c r="E3" s="35"/>
      <c r="F3" s="36"/>
    </row>
    <row r="4" spans="1:6">
      <c r="A4" s="29" t="s">
        <v>27</v>
      </c>
      <c r="B4" s="11">
        <v>3</v>
      </c>
      <c r="C4" s="11">
        <v>3</v>
      </c>
      <c r="D4" s="11">
        <v>3</v>
      </c>
      <c r="E4" s="35"/>
      <c r="F4" s="36"/>
    </row>
    <row r="5" spans="1:6">
      <c r="A5" s="29" t="s">
        <v>28</v>
      </c>
      <c r="B5" s="11">
        <v>1</v>
      </c>
      <c r="C5" s="11">
        <v>1</v>
      </c>
      <c r="D5" s="11">
        <v>1</v>
      </c>
      <c r="E5" s="35"/>
      <c r="F5" s="36"/>
    </row>
    <row r="6" spans="1:6">
      <c r="A6" s="29" t="s">
        <v>29</v>
      </c>
      <c r="B6" s="11">
        <v>4</v>
      </c>
      <c r="C6" s="11">
        <v>4</v>
      </c>
      <c r="D6" s="11">
        <v>4</v>
      </c>
      <c r="E6" s="35">
        <v>1</v>
      </c>
      <c r="F6" s="36" t="s">
        <v>51</v>
      </c>
    </row>
    <row r="7" spans="1:6">
      <c r="A7" s="29" t="s">
        <v>30</v>
      </c>
      <c r="B7" s="11">
        <v>3</v>
      </c>
      <c r="C7" s="11">
        <v>3</v>
      </c>
      <c r="D7" s="11">
        <v>3</v>
      </c>
      <c r="E7" s="35"/>
      <c r="F7" s="36"/>
    </row>
    <row r="8" spans="1:6">
      <c r="A8" s="29" t="s">
        <v>53</v>
      </c>
      <c r="B8" s="11">
        <v>3</v>
      </c>
      <c r="C8" s="11">
        <v>3</v>
      </c>
      <c r="D8" s="11">
        <v>3</v>
      </c>
      <c r="E8" s="35">
        <v>1</v>
      </c>
      <c r="F8" s="36" t="s">
        <v>52</v>
      </c>
    </row>
    <row r="9" spans="1:6">
      <c r="A9" s="29"/>
      <c r="B9" s="11"/>
      <c r="C9" s="11"/>
      <c r="D9" s="11"/>
      <c r="E9" s="35"/>
      <c r="F9" s="36"/>
    </row>
    <row r="10" spans="1:6">
      <c r="A10" s="29"/>
      <c r="B10" s="11"/>
      <c r="C10" s="11"/>
      <c r="D10" s="11"/>
      <c r="E10" s="35"/>
      <c r="F10" s="36"/>
    </row>
    <row r="11" spans="1:6">
      <c r="A11" s="29"/>
      <c r="B11" s="11"/>
      <c r="C11" s="11"/>
      <c r="D11" s="11"/>
      <c r="E11" s="35"/>
      <c r="F11" s="36"/>
    </row>
    <row r="12" spans="1:6">
      <c r="A12" s="29"/>
      <c r="B12" s="11"/>
      <c r="C12" s="11"/>
      <c r="D12" s="11"/>
      <c r="E12" s="35"/>
      <c r="F12" s="36"/>
    </row>
    <row r="13" spans="1:6">
      <c r="A13" s="27" t="s">
        <v>32</v>
      </c>
      <c r="B13" s="27">
        <f>SUM(B2:B12)</f>
        <v>16</v>
      </c>
      <c r="C13" s="27">
        <f>SUM(C2:C12)</f>
        <v>16</v>
      </c>
      <c r="D13" s="27">
        <f>SUM(D2:D12)</f>
        <v>16</v>
      </c>
      <c r="E13" s="27">
        <f>SUM(E2:E12)</f>
        <v>2</v>
      </c>
      <c r="F13" s="3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2"/>
  <sheetViews>
    <sheetView workbookViewId="0">
      <selection activeCell="D17" sqref="D17"/>
    </sheetView>
  </sheetViews>
  <sheetFormatPr defaultColWidth="14.42578125" defaultRowHeight="15" customHeight="1"/>
  <cols>
    <col min="1" max="1" width="35.5703125" customWidth="1"/>
    <col min="2" max="6" width="8.7109375" customWidth="1"/>
    <col min="7" max="7" width="20.140625" customWidth="1"/>
    <col min="8" max="18" width="8.7109375" customWidth="1"/>
  </cols>
  <sheetData>
    <row r="1" spans="1:7">
      <c r="A1" s="27" t="s">
        <v>21</v>
      </c>
      <c r="B1" s="28" t="s">
        <v>0</v>
      </c>
      <c r="C1" s="28" t="s">
        <v>13</v>
      </c>
      <c r="D1" s="28" t="s">
        <v>33</v>
      </c>
      <c r="E1" s="28" t="s">
        <v>34</v>
      </c>
      <c r="F1" s="34" t="s">
        <v>49</v>
      </c>
      <c r="G1" s="34" t="s">
        <v>50</v>
      </c>
    </row>
    <row r="2" spans="1:7">
      <c r="A2" s="29" t="s">
        <v>25</v>
      </c>
      <c r="B2" s="11">
        <v>1</v>
      </c>
      <c r="C2" s="11">
        <v>1</v>
      </c>
      <c r="D2" s="11">
        <v>1</v>
      </c>
      <c r="E2" s="11">
        <v>1</v>
      </c>
      <c r="F2" s="35"/>
      <c r="G2" s="36"/>
    </row>
    <row r="3" spans="1:7">
      <c r="A3" s="29" t="s">
        <v>26</v>
      </c>
      <c r="B3" s="11">
        <v>1</v>
      </c>
      <c r="C3" s="11">
        <v>1</v>
      </c>
      <c r="D3" s="11">
        <v>1</v>
      </c>
      <c r="E3" s="11">
        <v>1</v>
      </c>
      <c r="F3" s="35"/>
      <c r="G3" s="36"/>
    </row>
    <row r="4" spans="1:7">
      <c r="A4" s="29" t="s">
        <v>27</v>
      </c>
      <c r="B4" s="11">
        <v>3</v>
      </c>
      <c r="C4" s="11">
        <v>3</v>
      </c>
      <c r="D4" s="11">
        <v>3</v>
      </c>
      <c r="E4" s="11">
        <v>3</v>
      </c>
      <c r="F4" s="35"/>
      <c r="G4" s="36"/>
    </row>
    <row r="5" spans="1:7">
      <c r="A5" s="29" t="s">
        <v>28</v>
      </c>
      <c r="B5" s="11">
        <v>1</v>
      </c>
      <c r="C5" s="11">
        <v>1</v>
      </c>
      <c r="D5" s="11">
        <v>1</v>
      </c>
      <c r="E5" s="11">
        <v>1</v>
      </c>
      <c r="F5" s="35"/>
      <c r="G5" s="36"/>
    </row>
    <row r="6" spans="1:7">
      <c r="A6" s="29" t="s">
        <v>44</v>
      </c>
      <c r="B6" s="11">
        <v>8</v>
      </c>
      <c r="C6" s="11">
        <v>8</v>
      </c>
      <c r="D6" s="11">
        <v>0</v>
      </c>
      <c r="E6" s="11">
        <v>0</v>
      </c>
      <c r="F6" s="34"/>
      <c r="G6" s="34"/>
    </row>
    <row r="7" spans="1:7">
      <c r="A7" s="29" t="s">
        <v>29</v>
      </c>
      <c r="B7" s="11">
        <v>4</v>
      </c>
      <c r="C7" s="11">
        <v>4</v>
      </c>
      <c r="D7" s="11">
        <v>4</v>
      </c>
      <c r="E7" s="11">
        <v>4</v>
      </c>
      <c r="F7" s="35">
        <v>1</v>
      </c>
      <c r="G7" s="36" t="s">
        <v>51</v>
      </c>
    </row>
    <row r="8" spans="1:7">
      <c r="A8" s="29" t="s">
        <v>30</v>
      </c>
      <c r="B8" s="11">
        <v>3</v>
      </c>
      <c r="C8" s="11">
        <v>3</v>
      </c>
      <c r="D8" s="11">
        <v>3</v>
      </c>
      <c r="E8" s="11">
        <v>3</v>
      </c>
      <c r="F8" s="35"/>
      <c r="G8" s="36"/>
    </row>
    <row r="9" spans="1:7">
      <c r="A9" s="29" t="s">
        <v>54</v>
      </c>
      <c r="B9" s="11">
        <v>1</v>
      </c>
      <c r="C9" s="11">
        <v>1</v>
      </c>
      <c r="D9" s="11">
        <v>5</v>
      </c>
      <c r="E9" s="11">
        <v>5</v>
      </c>
      <c r="F9" s="35">
        <v>1</v>
      </c>
      <c r="G9" s="36" t="s">
        <v>52</v>
      </c>
    </row>
    <row r="10" spans="1:7">
      <c r="A10" s="29" t="s">
        <v>35</v>
      </c>
      <c r="B10" s="11">
        <v>19</v>
      </c>
      <c r="C10" s="11">
        <v>19</v>
      </c>
      <c r="D10" s="11">
        <v>20</v>
      </c>
      <c r="E10" s="11">
        <v>26</v>
      </c>
      <c r="F10" s="35"/>
      <c r="G10" s="36"/>
    </row>
    <row r="11" spans="1:7">
      <c r="A11" s="29" t="s">
        <v>62</v>
      </c>
      <c r="B11" s="11"/>
      <c r="C11" s="11"/>
      <c r="D11" s="11">
        <v>55</v>
      </c>
      <c r="E11" s="11">
        <v>55</v>
      </c>
      <c r="F11" s="35"/>
      <c r="G11" s="36" t="s">
        <v>63</v>
      </c>
    </row>
    <row r="12" spans="1:7">
      <c r="A12" s="29" t="s">
        <v>59</v>
      </c>
      <c r="B12" s="11">
        <v>3</v>
      </c>
      <c r="C12" s="11">
        <v>3</v>
      </c>
      <c r="D12" s="11">
        <v>3</v>
      </c>
      <c r="E12" s="11">
        <v>3</v>
      </c>
      <c r="F12" s="34"/>
      <c r="G12" s="34"/>
    </row>
    <row r="13" spans="1:7">
      <c r="A13" s="29" t="s">
        <v>36</v>
      </c>
      <c r="B13" s="11">
        <v>4</v>
      </c>
      <c r="C13" s="11">
        <v>4</v>
      </c>
      <c r="D13" s="11">
        <v>4</v>
      </c>
      <c r="E13" s="11">
        <v>4</v>
      </c>
      <c r="F13" s="35"/>
      <c r="G13" s="36"/>
    </row>
    <row r="14" spans="1:7">
      <c r="A14" s="29"/>
      <c r="B14" s="11"/>
      <c r="C14" s="11"/>
      <c r="D14" s="11"/>
      <c r="E14" s="11"/>
      <c r="F14" s="35"/>
      <c r="G14" s="36"/>
    </row>
    <row r="15" spans="1:7">
      <c r="A15" s="27" t="s">
        <v>32</v>
      </c>
      <c r="B15" s="27">
        <f>SUM(B2:B14)</f>
        <v>48</v>
      </c>
      <c r="C15" s="27">
        <f>SUM(C2:C14)</f>
        <v>48</v>
      </c>
      <c r="D15" s="27">
        <f>SUM(D2:D14)</f>
        <v>100</v>
      </c>
      <c r="E15" s="27">
        <f>SUM(E2:E14)</f>
        <v>106</v>
      </c>
      <c r="F15" s="27">
        <f>SUM(F2:F14)</f>
        <v>2</v>
      </c>
      <c r="G15" s="36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1"/>
  <sheetViews>
    <sheetView workbookViewId="0">
      <selection activeCell="E36" sqref="E36"/>
    </sheetView>
  </sheetViews>
  <sheetFormatPr defaultColWidth="14.42578125" defaultRowHeight="15" customHeight="1"/>
  <cols>
    <col min="1" max="1" width="35.5703125" customWidth="1"/>
    <col min="2" max="6" width="8.7109375" customWidth="1"/>
    <col min="7" max="7" width="80.28515625" bestFit="1" customWidth="1"/>
    <col min="8" max="16" width="8.7109375" customWidth="1"/>
  </cols>
  <sheetData>
    <row r="1" spans="1:7">
      <c r="A1" s="27" t="s">
        <v>21</v>
      </c>
      <c r="B1" s="28" t="s">
        <v>0</v>
      </c>
      <c r="C1" s="28" t="s">
        <v>13</v>
      </c>
      <c r="D1" s="28" t="s">
        <v>37</v>
      </c>
      <c r="E1" s="28" t="s">
        <v>34</v>
      </c>
      <c r="F1" s="34" t="s">
        <v>49</v>
      </c>
      <c r="G1" s="34" t="s">
        <v>50</v>
      </c>
    </row>
    <row r="2" spans="1:7">
      <c r="A2" s="29" t="s">
        <v>25</v>
      </c>
      <c r="B2" s="11">
        <v>1</v>
      </c>
      <c r="C2" s="11">
        <v>1</v>
      </c>
      <c r="D2" s="11">
        <v>1</v>
      </c>
      <c r="E2" s="11">
        <v>1</v>
      </c>
      <c r="F2" s="35"/>
      <c r="G2" s="36"/>
    </row>
    <row r="3" spans="1:7">
      <c r="A3" s="29" t="s">
        <v>26</v>
      </c>
      <c r="B3" s="11">
        <v>1</v>
      </c>
      <c r="C3" s="11">
        <v>1</v>
      </c>
      <c r="D3" s="11">
        <v>1</v>
      </c>
      <c r="E3" s="11">
        <v>1</v>
      </c>
      <c r="F3" s="35"/>
      <c r="G3" s="36"/>
    </row>
    <row r="4" spans="1:7">
      <c r="A4" s="29" t="s">
        <v>27</v>
      </c>
      <c r="B4" s="11">
        <v>3</v>
      </c>
      <c r="C4" s="11">
        <v>3</v>
      </c>
      <c r="D4" s="11">
        <v>3</v>
      </c>
      <c r="E4" s="11">
        <v>3</v>
      </c>
      <c r="F4" s="35"/>
      <c r="G4" s="36"/>
    </row>
    <row r="5" spans="1:7">
      <c r="A5" s="29" t="s">
        <v>28</v>
      </c>
      <c r="B5" s="11">
        <v>1</v>
      </c>
      <c r="C5" s="11">
        <v>1</v>
      </c>
      <c r="D5" s="11">
        <v>1</v>
      </c>
      <c r="E5" s="11">
        <v>1</v>
      </c>
      <c r="F5" s="35"/>
      <c r="G5" s="36"/>
    </row>
    <row r="6" spans="1:7">
      <c r="A6" s="29" t="s">
        <v>29</v>
      </c>
      <c r="B6" s="11">
        <v>4</v>
      </c>
      <c r="C6" s="11">
        <v>4</v>
      </c>
      <c r="D6" s="11">
        <v>4</v>
      </c>
      <c r="E6" s="11">
        <v>3</v>
      </c>
      <c r="F6" s="34">
        <v>1</v>
      </c>
      <c r="G6" s="36" t="s">
        <v>51</v>
      </c>
    </row>
    <row r="7" spans="1:7">
      <c r="A7" s="29" t="s">
        <v>30</v>
      </c>
      <c r="B7" s="11">
        <v>3</v>
      </c>
      <c r="C7" s="11">
        <v>3</v>
      </c>
      <c r="D7" s="11">
        <v>3</v>
      </c>
      <c r="E7" s="11">
        <v>3</v>
      </c>
      <c r="F7" s="35"/>
      <c r="G7" s="36"/>
    </row>
    <row r="8" spans="1:7">
      <c r="A8" s="29" t="s">
        <v>47</v>
      </c>
      <c r="B8" s="11">
        <v>3</v>
      </c>
      <c r="C8" s="11">
        <v>3</v>
      </c>
      <c r="D8" s="11">
        <v>3</v>
      </c>
      <c r="E8" s="11">
        <v>3</v>
      </c>
      <c r="F8" s="35"/>
      <c r="G8" s="36"/>
    </row>
    <row r="9" spans="1:7">
      <c r="A9" s="29" t="s">
        <v>31</v>
      </c>
      <c r="B9" s="11">
        <v>17</v>
      </c>
      <c r="C9" s="11">
        <v>17</v>
      </c>
      <c r="D9" s="11">
        <v>17</v>
      </c>
      <c r="E9" s="11">
        <v>17</v>
      </c>
      <c r="F9" s="35">
        <v>1</v>
      </c>
      <c r="G9" s="36" t="s">
        <v>55</v>
      </c>
    </row>
    <row r="10" spans="1:7">
      <c r="A10" s="29" t="s">
        <v>38</v>
      </c>
      <c r="B10" s="11">
        <v>16</v>
      </c>
      <c r="C10" s="11">
        <v>16</v>
      </c>
      <c r="D10" s="11">
        <v>16</v>
      </c>
      <c r="E10" s="11">
        <v>0</v>
      </c>
      <c r="F10" s="35"/>
      <c r="G10" s="36"/>
    </row>
    <row r="11" spans="1:7">
      <c r="A11" s="29" t="s">
        <v>39</v>
      </c>
      <c r="B11" s="11">
        <v>20</v>
      </c>
      <c r="C11" s="11">
        <v>20</v>
      </c>
      <c r="D11" s="11">
        <v>20</v>
      </c>
      <c r="E11" s="11">
        <v>20</v>
      </c>
      <c r="F11" s="34"/>
      <c r="G11" s="34"/>
    </row>
    <row r="12" spans="1:7">
      <c r="A12" s="29" t="s">
        <v>40</v>
      </c>
      <c r="B12" s="11">
        <v>3</v>
      </c>
      <c r="C12" s="11">
        <v>3</v>
      </c>
      <c r="D12" s="11">
        <v>3</v>
      </c>
      <c r="E12" s="11">
        <v>3</v>
      </c>
      <c r="F12" s="35"/>
      <c r="G12" s="36"/>
    </row>
    <row r="13" spans="1:7">
      <c r="A13" s="29" t="s">
        <v>41</v>
      </c>
      <c r="B13" s="11">
        <v>4</v>
      </c>
      <c r="C13" s="11">
        <v>4</v>
      </c>
      <c r="D13" s="11">
        <v>4</v>
      </c>
      <c r="E13" s="11">
        <v>4</v>
      </c>
      <c r="F13" s="35"/>
      <c r="G13" s="36"/>
    </row>
    <row r="14" spans="1:7">
      <c r="A14" s="29" t="s">
        <v>42</v>
      </c>
      <c r="B14" s="11">
        <v>4</v>
      </c>
      <c r="C14" s="11">
        <v>4</v>
      </c>
      <c r="D14" s="11">
        <v>4</v>
      </c>
      <c r="E14" s="11">
        <v>4</v>
      </c>
      <c r="F14" s="27"/>
      <c r="G14" s="36"/>
    </row>
    <row r="15" spans="1:7">
      <c r="A15" s="27" t="s">
        <v>32</v>
      </c>
      <c r="B15" s="27">
        <f>SUM(B2:B14)</f>
        <v>80</v>
      </c>
      <c r="C15" s="27">
        <f>SUM(C2:C14)</f>
        <v>80</v>
      </c>
      <c r="D15" s="27">
        <f>SUM(D2:D14)</f>
        <v>80</v>
      </c>
      <c r="E15" s="27">
        <f>SUM(E2:E14)</f>
        <v>63</v>
      </c>
      <c r="F15" s="27">
        <f>SUM(F2:F14)</f>
        <v>2</v>
      </c>
      <c r="G15" s="34"/>
    </row>
    <row r="16" spans="1:7">
      <c r="A16" s="30" t="s">
        <v>43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onderwijstijd</vt:lpstr>
      <vt:lpstr>leerjaar 1</vt:lpstr>
      <vt:lpstr>leerjaar 2</vt:lpstr>
      <vt:lpstr>leerjaar 3</vt:lpstr>
      <vt:lpstr>leerjaar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Rigters, John</dc:creator>
  <cp:lastModifiedBy>Arts, Miranda</cp:lastModifiedBy>
  <dcterms:created xsi:type="dcterms:W3CDTF">2022-01-12T10:19:55Z</dcterms:created>
  <dcterms:modified xsi:type="dcterms:W3CDTF">2022-06-27T12:10:13Z</dcterms:modified>
</cp:coreProperties>
</file>